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65" tabRatio="602" activeTab="0"/>
  </bookViews>
  <sheets>
    <sheet name="Catégories de D.E." sheetId="1" r:id="rId1"/>
    <sheet name="cat A" sheetId="2" r:id="rId2"/>
    <sheet name="cat ABC" sheetId="3" r:id="rId3"/>
    <sheet name="sexe" sheetId="4" r:id="rId4"/>
    <sheet name="age" sheetId="5" r:id="rId5"/>
    <sheet name="qualif" sheetId="6" r:id="rId6"/>
    <sheet name="CLD" sheetId="7" r:id="rId7"/>
    <sheet name="DEE-DES" sheetId="8" r:id="rId8"/>
    <sheet name="DEE Motifs inscription" sheetId="9" r:id="rId9"/>
    <sheet name="Taux chômage" sheetId="10" r:id="rId10"/>
    <sheet name="Offres Enregistrées" sheetId="11" r:id="rId11"/>
  </sheets>
  <definedNames>
    <definedName name="_xlnm.Print_Titles" localSheetId="9">'Taux chômage'!$A:$A</definedName>
    <definedName name="_xlnm.Print_Area" localSheetId="0">'Catégories de D.E.'!$A$1:$O$39</definedName>
    <definedName name="_xlnm.Print_Area" localSheetId="6">'CLD'!$A$49:$A$52</definedName>
    <definedName name="_xlnm.Print_Area" localSheetId="8">'DEE Motifs inscription'!$A$202:$F$216</definedName>
    <definedName name="_xlnm.Print_Area" localSheetId="10">'Offres Enregistrées'!$A$1:$M$33</definedName>
    <definedName name="_xlnm.Print_Area" localSheetId="9">'Taux chômage'!$R$2:$S$8</definedName>
  </definedNames>
  <calcPr fullCalcOnLoad="1"/>
</workbook>
</file>

<file path=xl/comments2.xml><?xml version="1.0" encoding="utf-8"?>
<comments xmlns="http://schemas.openxmlformats.org/spreadsheetml/2006/main">
  <authors>
    <author>DIOP Elhadj</author>
  </authors>
  <commentList>
    <comment ref="E28" authorId="0">
      <text>
        <r>
          <rPr>
            <b/>
            <sz val="9"/>
            <color indexed="10"/>
            <rFont val="Tahoma"/>
            <family val="2"/>
          </rPr>
          <t>ATTENTION</t>
        </r>
        <r>
          <rPr>
            <b/>
            <sz val="9"/>
            <rFont val="Tahoma"/>
            <family val="2"/>
          </rPr>
          <t xml:space="preserve"> : A partir du mois d'avr.-15, il manque les données de Mayotte dans le total France.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<sst xmlns="http://schemas.openxmlformats.org/spreadsheetml/2006/main" count="1616" uniqueCount="184">
  <si>
    <t>France Entière</t>
  </si>
  <si>
    <t>24 DORDOGNE</t>
  </si>
  <si>
    <t>ALE SARLAT LASCAUX 24042</t>
  </si>
  <si>
    <t>ALE TERRASSON JAURES 24034</t>
  </si>
  <si>
    <t>DEFM cat A (123 sans activité réduite)</t>
  </si>
  <si>
    <t>Homme</t>
  </si>
  <si>
    <t>Femme</t>
  </si>
  <si>
    <t>−25 ans</t>
  </si>
  <si>
    <t>50 ans et +</t>
  </si>
  <si>
    <t>Toutes qualifications</t>
  </si>
  <si>
    <t>12 à 23 mois</t>
  </si>
  <si>
    <t>1° entrée sur marché travail</t>
  </si>
  <si>
    <t>DEFM cat ABC (123678)</t>
  </si>
  <si>
    <t>Total Périgord Noir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</si>
  <si>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</si>
  <si>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</si>
  <si>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</si>
  <si>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</si>
  <si>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</si>
  <si>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</si>
  <si>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</si>
  <si>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</si>
  <si>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</si>
  <si>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</si>
  <si>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</si>
  <si>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</si>
  <si>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DEFM cat ABC, par sexe</t>
  </si>
  <si>
    <t>DEFM cat ABC, par age</t>
  </si>
  <si>
    <t>DEFM cat ABC, cadres</t>
  </si>
  <si>
    <t>Total DEFM</t>
  </si>
  <si>
    <t>DEE cat ABC</t>
  </si>
  <si>
    <t>DEFM cat ABC, Ancienneté d'inscription</t>
  </si>
  <si>
    <t>% cadres</t>
  </si>
  <si>
    <t>% -25 ans</t>
  </si>
  <si>
    <t>% Femmes</t>
  </si>
  <si>
    <t>DES cat ABC</t>
  </si>
  <si>
    <t>% ancienneté &gt;= 1 an</t>
  </si>
  <si>
    <t>% 50 ans et plus</t>
  </si>
  <si>
    <t>(Source Pôle emploi)</t>
  </si>
  <si>
    <t>AQUITAINE</t>
  </si>
  <si>
    <t>Cadres</t>
  </si>
  <si>
    <t>(Structure de rattachement)</t>
  </si>
  <si>
    <t>DRA AQUITAINE 33312</t>
  </si>
  <si>
    <t>ALE TERRASSON 24034</t>
  </si>
  <si>
    <t>Licenciement économique</t>
  </si>
  <si>
    <t>Licenciement pour PAP anticipé, fin de convention de conversion et de CRP</t>
  </si>
  <si>
    <t>Autre licenciement</t>
  </si>
  <si>
    <t>Démission</t>
  </si>
  <si>
    <t>Fin de contrat</t>
  </si>
  <si>
    <t>Fin de mission</t>
  </si>
  <si>
    <t>Reprise d'activité</t>
  </si>
  <si>
    <t>Fin d'activité non salariée</t>
  </si>
  <si>
    <t>Autres cas</t>
  </si>
  <si>
    <t>Non déterminé</t>
  </si>
  <si>
    <t>Motifs d'inscription</t>
  </si>
  <si>
    <t>TOTAL</t>
  </si>
  <si>
    <t>DORDOGNE</t>
  </si>
  <si>
    <t>26 à 49 ans</t>
  </si>
  <si>
    <t>&lt; 12 mois</t>
  </si>
  <si>
    <t>24 mois et plus</t>
  </si>
  <si>
    <t>taux de 1ère entrée sur le marché</t>
  </si>
  <si>
    <t>ZE Sarlat-la-Canéda</t>
  </si>
  <si>
    <t>Offres d'emploi enregistrées</t>
  </si>
  <si>
    <t>Aquitaine</t>
  </si>
  <si>
    <t>Dordogne</t>
  </si>
  <si>
    <t>Sarlat</t>
  </si>
  <si>
    <t>Terrasson</t>
  </si>
  <si>
    <t>Janvier</t>
  </si>
  <si>
    <t>source : Pôle emploi - structure de suivi de l'offre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</si>
  <si>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</si>
  <si>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</si>
  <si>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</si>
  <si>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</si>
  <si>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</si>
  <si>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</si>
  <si>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</si>
  <si>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</si>
  <si>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</si>
  <si>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</si>
  <si>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</si>
  <si>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</si>
  <si>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FRANCE (métrop.)</t>
  </si>
  <si>
    <t>ZE Périgueux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</si>
  <si>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</si>
  <si>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</si>
  <si>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</si>
  <si>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</si>
  <si>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</si>
  <si>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</si>
  <si>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</si>
  <si>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</si>
  <si>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</si>
  <si>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</si>
  <si>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</si>
  <si>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</si>
  <si>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2012- 01</t>
  </si>
  <si>
    <t>2012- 02</t>
  </si>
  <si>
    <t>2012- 03</t>
  </si>
  <si>
    <t>2012_T1</t>
  </si>
  <si>
    <t>ALE SARLAT 24042</t>
  </si>
  <si>
    <t>2012_T2</t>
  </si>
  <si>
    <t>2012_T3</t>
  </si>
  <si>
    <t>25 à 49 ans</t>
  </si>
  <si>
    <t>2012_T4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</si>
  <si>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</si>
  <si>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</si>
  <si>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</si>
  <si>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</si>
  <si>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</si>
  <si>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</si>
  <si>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</si>
  <si>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</si>
  <si>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</si>
  <si>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</si>
  <si>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</si>
  <si>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</si>
  <si>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2013- 01</t>
  </si>
  <si>
    <t>2013- 02</t>
  </si>
  <si>
    <t>2013- 03</t>
  </si>
  <si>
    <t>2013- 04</t>
  </si>
  <si>
    <t>2013- 05</t>
  </si>
  <si>
    <t>2013- 06</t>
  </si>
  <si>
    <t>2013- 07</t>
  </si>
  <si>
    <t>2013- 08</t>
  </si>
  <si>
    <t>2013- 09</t>
  </si>
  <si>
    <t>2013- 10</t>
  </si>
  <si>
    <t>2013- 11</t>
  </si>
  <si>
    <t>2013- 12</t>
  </si>
  <si>
    <t>2013_T1</t>
  </si>
  <si>
    <t>2013_T2</t>
  </si>
  <si>
    <t>2013_T3</t>
  </si>
  <si>
    <t>2013_T4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</si>
  <si>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</si>
  <si>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</si>
  <si>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</si>
  <si>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</si>
  <si>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</si>
  <si>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</si>
  <si>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</si>
  <si>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</si>
  <si>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</si>
  <si>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</si>
  <si>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</si>
  <si>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</si>
  <si>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2014- 01</t>
  </si>
  <si>
    <t>2014- 02</t>
  </si>
  <si>
    <t>2014- 03</t>
  </si>
  <si>
    <t>2014- 04</t>
  </si>
  <si>
    <t>2014- 05</t>
  </si>
  <si>
    <t>2014- 06</t>
  </si>
  <si>
    <t>2014- 07</t>
  </si>
  <si>
    <t>2014- 08</t>
  </si>
  <si>
    <t>2014- 09</t>
  </si>
  <si>
    <t>2014- 10</t>
  </si>
  <si>
    <t>2014- 11</t>
  </si>
  <si>
    <t>2014- 12</t>
  </si>
  <si>
    <t>Evolution annuelle DEFM 2013/2014</t>
  </si>
  <si>
    <t>2014_T1</t>
  </si>
  <si>
    <t xml:space="preserve">Taux de chômage </t>
  </si>
  <si>
    <t>2014_T2</t>
  </si>
  <si>
    <t>Première entrée sur le marché du travail</t>
  </si>
  <si>
    <t>Source : Insee</t>
  </si>
  <si>
    <t>2011_T1</t>
  </si>
  <si>
    <t>2011_T2</t>
  </si>
  <si>
    <t>2011_T3</t>
  </si>
  <si>
    <t>2011_T4</t>
  </si>
  <si>
    <t>2014_T3</t>
  </si>
  <si>
    <t>2014_T4</t>
  </si>
  <si>
    <t>2015-01</t>
  </si>
  <si>
    <t>2015_T1</t>
  </si>
  <si>
    <t xml:space="preserve">PE TERRASSON </t>
  </si>
  <si>
    <t>PE SARLAT</t>
  </si>
  <si>
    <t xml:space="preserve">AQUITAINE </t>
  </si>
  <si>
    <t>2015-02</t>
  </si>
  <si>
    <t>2015-03</t>
  </si>
  <si>
    <t>2015-04</t>
  </si>
  <si>
    <t>2015-05</t>
  </si>
  <si>
    <t>2015_T2</t>
  </si>
  <si>
    <t>2015-06</t>
  </si>
  <si>
    <t>2015-07</t>
  </si>
  <si>
    <t>2015-08</t>
  </si>
  <si>
    <t>2015-09</t>
  </si>
  <si>
    <t>2015_T3</t>
  </si>
  <si>
    <t>9;9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</si>
</sst>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0000\ _€_-;\-* #,##0.0000000\ _€_-;_-* &quot;-&quot;??\ _€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\+\ 0.0%;\-\ 0.0%"/>
    <numFmt numFmtId="176" formatCode="#,##0.0"/>
    <numFmt numFmtId="177" formatCode="00,000"/>
    <numFmt numFmtId="178" formatCode="_-* #,##0.0\ _F_-;\-* #,##0.0\ _F_-;_-* &quot;-&quot;??\ _F_-;_-@_-"/>
    <numFmt numFmtId="179" formatCode="\+#,##0.0%;\-#,##0.0%"/>
    <numFmt numFmtId="180" formatCode="\+\ #,##0.0%;\-\ #,##0.0%"/>
    <numFmt numFmtId="181" formatCode="\+#,##0%;\-#,##0%"/>
    <numFmt numFmtId="182" formatCode="\+#,##0.00%;\-#,##0.00%"/>
    <numFmt numFmtId="183" formatCode="[$-40C]dddd\ d\ mmmm\ yyyy"/>
    <numFmt numFmtId="184" formatCode="[$-40C]d\-mmm;@"/>
    <numFmt numFmtId="185" formatCode="[$-40C]mmmm\-yy;@"/>
    <numFmt numFmtId="186" formatCode="[$-40C]mmm\-yy;@"/>
    <numFmt numFmtId="187" formatCode="mmm\-yyyy"/>
  </numFmts>
  <fonts count="74">
    <font>
      <sz val="10"/>
      <name val="Arial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Unicode MS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10"/>
      <name val="System"/>
      <family val="2"/>
    </font>
    <font>
      <i/>
      <sz val="8"/>
      <name val="Arial Unicode MS"/>
      <family val="2"/>
    </font>
    <font>
      <b/>
      <sz val="10"/>
      <color indexed="53"/>
      <name val="Arial Unicode MS"/>
      <family val="2"/>
    </font>
    <font>
      <u val="single"/>
      <sz val="10"/>
      <color indexed="12"/>
      <name val="Arial"/>
      <family val="2"/>
    </font>
    <font>
      <b/>
      <i/>
      <sz val="10"/>
      <color indexed="32"/>
      <name val="Arial"/>
      <family val="2"/>
    </font>
    <font>
      <b/>
      <i/>
      <sz val="10"/>
      <color indexed="10"/>
      <name val="Arial"/>
      <family val="2"/>
    </font>
    <font>
      <sz val="9"/>
      <name val="Arial Unicode MS"/>
      <family val="2"/>
    </font>
    <font>
      <b/>
      <sz val="9"/>
      <color indexed="20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9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2"/>
      <color indexed="6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 Unicode MS"/>
      <family val="2"/>
    </font>
    <font>
      <b/>
      <sz val="10"/>
      <color indexed="9"/>
      <name val="Arial Unicode MS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12"/>
      <name val="Arial"/>
      <family val="0"/>
    </font>
    <font>
      <sz val="36"/>
      <color indexed="60"/>
      <name val="Arial"/>
      <family val="0"/>
    </font>
    <font>
      <sz val="12"/>
      <color indexed="18"/>
      <name val="Arial"/>
      <family val="0"/>
    </font>
    <font>
      <sz val="12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1">
      <alignment horizontal="center"/>
      <protection/>
    </xf>
    <xf numFmtId="4" fontId="3" fillId="0" borderId="1">
      <alignment/>
      <protection/>
    </xf>
    <xf numFmtId="0" fontId="23" fillId="2" borderId="1">
      <alignment/>
      <protection/>
    </xf>
    <xf numFmtId="0" fontId="13" fillId="0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0" fillId="28" borderId="4" applyNumberFormat="0" applyFont="0" applyAlignment="0" applyProtection="0"/>
    <xf numFmtId="0" fontId="62" fillId="29" borderId="2" applyNumberFormat="0" applyAlignment="0" applyProtection="0"/>
    <xf numFmtId="0" fontId="63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27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3" borderId="10" applyNumberFormat="0" applyAlignment="0" applyProtection="0"/>
  </cellStyleXfs>
  <cellXfs count="38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167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167" fontId="2" fillId="0" borderId="1" xfId="5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67" fontId="4" fillId="34" borderId="23" xfId="51" applyNumberFormat="1" applyFont="1" applyFill="1" applyBorder="1" applyAlignment="1">
      <alignment horizontal="left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167" fontId="4" fillId="34" borderId="28" xfId="0" applyNumberFormat="1" applyFont="1" applyFill="1" applyBorder="1" applyAlignment="1">
      <alignment/>
    </xf>
    <xf numFmtId="167" fontId="4" fillId="34" borderId="29" xfId="0" applyNumberFormat="1" applyFont="1" applyFill="1" applyBorder="1" applyAlignment="1">
      <alignment/>
    </xf>
    <xf numFmtId="167" fontId="2" fillId="0" borderId="27" xfId="51" applyNumberFormat="1" applyFont="1" applyBorder="1" applyAlignment="1">
      <alignment/>
    </xf>
    <xf numFmtId="49" fontId="1" fillId="0" borderId="30" xfId="0" applyNumberFormat="1" applyFont="1" applyBorder="1" applyAlignment="1">
      <alignment horizontal="center" vertical="center"/>
    </xf>
    <xf numFmtId="49" fontId="5" fillId="34" borderId="3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4" fillId="0" borderId="0" xfId="18" applyFont="1">
      <alignment/>
      <protection/>
    </xf>
    <xf numFmtId="0" fontId="0" fillId="0" borderId="24" xfId="0" applyBorder="1" applyAlignment="1">
      <alignment horizontal="left" indent="1"/>
    </xf>
    <xf numFmtId="0" fontId="8" fillId="0" borderId="33" xfId="0" applyFont="1" applyBorder="1" applyAlignment="1">
      <alignment/>
    </xf>
    <xf numFmtId="0" fontId="0" fillId="0" borderId="34" xfId="0" applyBorder="1" applyAlignment="1">
      <alignment horizontal="left" indent="1"/>
    </xf>
    <xf numFmtId="0" fontId="8" fillId="0" borderId="35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175" fontId="0" fillId="0" borderId="43" xfId="60" applyNumberFormat="1" applyFont="1" applyBorder="1" applyAlignment="1">
      <alignment/>
    </xf>
    <xf numFmtId="175" fontId="0" fillId="0" borderId="44" xfId="60" applyNumberFormat="1" applyFont="1" applyBorder="1" applyAlignment="1">
      <alignment/>
    </xf>
    <xf numFmtId="175" fontId="4" fillId="34" borderId="45" xfId="60" applyNumberFormat="1" applyFont="1" applyFill="1" applyBorder="1" applyAlignment="1">
      <alignment/>
    </xf>
    <xf numFmtId="0" fontId="8" fillId="0" borderId="0" xfId="0" applyFont="1" applyAlignment="1">
      <alignment/>
    </xf>
    <xf numFmtId="168" fontId="0" fillId="0" borderId="12" xfId="60" applyNumberFormat="1" applyFont="1" applyBorder="1" applyAlignment="1">
      <alignment/>
    </xf>
    <xf numFmtId="167" fontId="2" fillId="0" borderId="26" xfId="51" applyNumberFormat="1" applyFont="1" applyBorder="1" applyAlignment="1">
      <alignment/>
    </xf>
    <xf numFmtId="0" fontId="8" fillId="0" borderId="0" xfId="0" applyFont="1" applyAlignment="1">
      <alignment horizontal="left"/>
    </xf>
    <xf numFmtId="49" fontId="1" fillId="0" borderId="46" xfId="0" applyNumberFormat="1" applyFont="1" applyBorder="1" applyAlignment="1">
      <alignment horizontal="center" vertical="center"/>
    </xf>
    <xf numFmtId="49" fontId="1" fillId="34" borderId="31" xfId="0" applyNumberFormat="1" applyFont="1" applyFill="1" applyBorder="1" applyAlignment="1">
      <alignment horizontal="center" vertical="center"/>
    </xf>
    <xf numFmtId="167" fontId="4" fillId="34" borderId="22" xfId="51" applyNumberFormat="1" applyFont="1" applyFill="1" applyBorder="1" applyAlignment="1">
      <alignment/>
    </xf>
    <xf numFmtId="0" fontId="0" fillId="0" borderId="0" xfId="0" applyBorder="1" applyAlignment="1">
      <alignment/>
    </xf>
    <xf numFmtId="167" fontId="15" fillId="0" borderId="24" xfId="51" applyNumberFormat="1" applyFont="1" applyBorder="1" applyAlignment="1">
      <alignment/>
    </xf>
    <xf numFmtId="167" fontId="15" fillId="0" borderId="1" xfId="51" applyNumberFormat="1" applyFont="1" applyBorder="1" applyAlignment="1">
      <alignment/>
    </xf>
    <xf numFmtId="167" fontId="15" fillId="0" borderId="32" xfId="51" applyNumberFormat="1" applyFont="1" applyBorder="1" applyAlignment="1">
      <alignment/>
    </xf>
    <xf numFmtId="167" fontId="16" fillId="34" borderId="33" xfId="0" applyNumberFormat="1" applyFont="1" applyFill="1" applyBorder="1" applyAlignment="1">
      <alignment/>
    </xf>
    <xf numFmtId="167" fontId="16" fillId="34" borderId="23" xfId="0" applyNumberFormat="1" applyFont="1" applyFill="1" applyBorder="1" applyAlignment="1">
      <alignment/>
    </xf>
    <xf numFmtId="167" fontId="16" fillId="34" borderId="36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168" fontId="0" fillId="35" borderId="47" xfId="60" applyNumberFormat="1" applyFont="1" applyFill="1" applyBorder="1" applyAlignment="1">
      <alignment/>
    </xf>
    <xf numFmtId="168" fontId="0" fillId="35" borderId="48" xfId="60" applyNumberFormat="1" applyFont="1" applyFill="1" applyBorder="1" applyAlignment="1">
      <alignment/>
    </xf>
    <xf numFmtId="0" fontId="8" fillId="35" borderId="49" xfId="0" applyFont="1" applyFill="1" applyBorder="1" applyAlignment="1">
      <alignment horizontal="left" indent="1"/>
    </xf>
    <xf numFmtId="49" fontId="5" fillId="34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75" fontId="0" fillId="0" borderId="44" xfId="60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2" fontId="3" fillId="0" borderId="52" xfId="57" applyNumberFormat="1" applyFont="1" applyFill="1" applyBorder="1" applyAlignment="1">
      <alignment horizontal="center"/>
      <protection/>
    </xf>
    <xf numFmtId="172" fontId="3" fillId="0" borderId="12" xfId="57" applyNumberFormat="1" applyFont="1" applyFill="1" applyBorder="1" applyAlignment="1">
      <alignment horizontal="center"/>
      <protection/>
    </xf>
    <xf numFmtId="172" fontId="3" fillId="0" borderId="53" xfId="57" applyNumberFormat="1" applyFont="1" applyFill="1" applyBorder="1" applyAlignment="1">
      <alignment horizontal="center"/>
      <protection/>
    </xf>
    <xf numFmtId="168" fontId="0" fillId="34" borderId="12" xfId="60" applyNumberFormat="1" applyFont="1" applyFill="1" applyBorder="1" applyAlignment="1">
      <alignment/>
    </xf>
    <xf numFmtId="49" fontId="1" fillId="36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9" fontId="10" fillId="37" borderId="0" xfId="0" applyNumberFormat="1" applyFont="1" applyFill="1" applyBorder="1" applyAlignment="1">
      <alignment horizontal="center" vertical="center"/>
    </xf>
    <xf numFmtId="167" fontId="6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left"/>
    </xf>
    <xf numFmtId="167" fontId="0" fillId="37" borderId="0" xfId="0" applyNumberFormat="1" applyFill="1" applyAlignment="1">
      <alignment horizontal="left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167" fontId="15" fillId="0" borderId="24" xfId="51" applyNumberFormat="1" applyFont="1" applyFill="1" applyBorder="1" applyAlignment="1">
      <alignment/>
    </xf>
    <xf numFmtId="167" fontId="15" fillId="0" borderId="1" xfId="51" applyNumberFormat="1" applyFont="1" applyFill="1" applyBorder="1" applyAlignment="1">
      <alignment/>
    </xf>
    <xf numFmtId="167" fontId="15" fillId="0" borderId="32" xfId="51" applyNumberFormat="1" applyFont="1" applyFill="1" applyBorder="1" applyAlignment="1">
      <alignment/>
    </xf>
    <xf numFmtId="168" fontId="0" fillId="0" borderId="0" xfId="0" applyNumberFormat="1" applyAlignment="1">
      <alignment/>
    </xf>
    <xf numFmtId="3" fontId="2" fillId="0" borderId="12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7" fontId="2" fillId="0" borderId="54" xfId="51" applyNumberFormat="1" applyFont="1" applyBorder="1" applyAlignment="1">
      <alignment/>
    </xf>
    <xf numFmtId="167" fontId="2" fillId="0" borderId="55" xfId="51" applyNumberFormat="1" applyFont="1" applyBorder="1" applyAlignment="1">
      <alignment/>
    </xf>
    <xf numFmtId="167" fontId="2" fillId="0" borderId="56" xfId="51" applyNumberFormat="1" applyFont="1" applyBorder="1" applyAlignment="1">
      <alignment/>
    </xf>
    <xf numFmtId="167" fontId="2" fillId="0" borderId="54" xfId="51" applyNumberFormat="1" applyFont="1" applyBorder="1" applyAlignment="1">
      <alignment wrapText="1"/>
    </xf>
    <xf numFmtId="167" fontId="2" fillId="0" borderId="55" xfId="51" applyNumberFormat="1" applyFont="1" applyBorder="1" applyAlignment="1">
      <alignment wrapText="1"/>
    </xf>
    <xf numFmtId="167" fontId="4" fillId="34" borderId="57" xfId="0" applyNumberFormat="1" applyFont="1" applyFill="1" applyBorder="1" applyAlignment="1">
      <alignment/>
    </xf>
    <xf numFmtId="167" fontId="4" fillId="34" borderId="58" xfId="0" applyNumberFormat="1" applyFont="1" applyFill="1" applyBorder="1" applyAlignment="1">
      <alignment/>
    </xf>
    <xf numFmtId="167" fontId="4" fillId="34" borderId="59" xfId="0" applyNumberFormat="1" applyFont="1" applyFill="1" applyBorder="1" applyAlignment="1">
      <alignment/>
    </xf>
    <xf numFmtId="49" fontId="1" fillId="0" borderId="60" xfId="0" applyNumberFormat="1" applyFont="1" applyBorder="1" applyAlignment="1">
      <alignment horizontal="center" vertical="center"/>
    </xf>
    <xf numFmtId="175" fontId="0" fillId="0" borderId="54" xfId="60" applyNumberFormat="1" applyFont="1" applyBorder="1" applyAlignment="1">
      <alignment/>
    </xf>
    <xf numFmtId="175" fontId="0" fillId="0" borderId="55" xfId="60" applyNumberFormat="1" applyFont="1" applyBorder="1" applyAlignment="1">
      <alignment/>
    </xf>
    <xf numFmtId="175" fontId="0" fillId="0" borderId="56" xfId="60" applyNumberFormat="1" applyFont="1" applyBorder="1" applyAlignment="1">
      <alignment/>
    </xf>
    <xf numFmtId="175" fontId="4" fillId="34" borderId="57" xfId="60" applyNumberFormat="1" applyFont="1" applyFill="1" applyBorder="1" applyAlignment="1">
      <alignment/>
    </xf>
    <xf numFmtId="175" fontId="4" fillId="34" borderId="58" xfId="60" applyNumberFormat="1" applyFont="1" applyFill="1" applyBorder="1" applyAlignment="1">
      <alignment/>
    </xf>
    <xf numFmtId="175" fontId="4" fillId="34" borderId="59" xfId="60" applyNumberFormat="1" applyFont="1" applyFill="1" applyBorder="1" applyAlignment="1">
      <alignment/>
    </xf>
    <xf numFmtId="175" fontId="0" fillId="0" borderId="55" xfId="60" applyNumberFormat="1" applyFont="1" applyBorder="1" applyAlignment="1">
      <alignment/>
    </xf>
    <xf numFmtId="175" fontId="0" fillId="0" borderId="61" xfId="60" applyNumberFormat="1" applyFont="1" applyBorder="1" applyAlignment="1">
      <alignment/>
    </xf>
    <xf numFmtId="175" fontId="0" fillId="0" borderId="62" xfId="60" applyNumberFormat="1" applyFont="1" applyBorder="1" applyAlignment="1">
      <alignment/>
    </xf>
    <xf numFmtId="175" fontId="0" fillId="0" borderId="63" xfId="6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67" fontId="2" fillId="0" borderId="0" xfId="51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49" fontId="5" fillId="36" borderId="19" xfId="0" applyNumberFormat="1" applyFont="1" applyFill="1" applyBorder="1" applyAlignment="1">
      <alignment horizontal="center" vertical="center"/>
    </xf>
    <xf numFmtId="167" fontId="16" fillId="36" borderId="33" xfId="0" applyNumberFormat="1" applyFont="1" applyFill="1" applyBorder="1" applyAlignment="1">
      <alignment/>
    </xf>
    <xf numFmtId="167" fontId="16" fillId="36" borderId="23" xfId="0" applyNumberFormat="1" applyFont="1" applyFill="1" applyBorder="1" applyAlignment="1">
      <alignment/>
    </xf>
    <xf numFmtId="167" fontId="16" fillId="36" borderId="36" xfId="0" applyNumberFormat="1" applyFont="1" applyFill="1" applyBorder="1" applyAlignment="1">
      <alignment/>
    </xf>
    <xf numFmtId="9" fontId="0" fillId="0" borderId="0" xfId="60" applyFont="1" applyAlignment="1">
      <alignment/>
    </xf>
    <xf numFmtId="0" fontId="0" fillId="0" borderId="0" xfId="0" applyAlignment="1">
      <alignment vertical="center"/>
    </xf>
    <xf numFmtId="172" fontId="3" fillId="0" borderId="64" xfId="57" applyNumberFormat="1" applyFont="1" applyFill="1" applyBorder="1" applyAlignment="1">
      <alignment horizontal="right"/>
      <protection/>
    </xf>
    <xf numFmtId="172" fontId="3" fillId="0" borderId="56" xfId="57" applyNumberFormat="1" applyFont="1" applyFill="1" applyBorder="1" applyAlignment="1">
      <alignment horizontal="right"/>
      <protection/>
    </xf>
    <xf numFmtId="172" fontId="3" fillId="0" borderId="59" xfId="57" applyNumberFormat="1" applyFont="1" applyFill="1" applyBorder="1" applyAlignment="1">
      <alignment horizontal="right"/>
      <protection/>
    </xf>
    <xf numFmtId="3" fontId="2" fillId="0" borderId="46" xfId="51" applyNumberFormat="1" applyFont="1" applyBorder="1" applyAlignment="1">
      <alignment/>
    </xf>
    <xf numFmtId="3" fontId="2" fillId="0" borderId="65" xfId="51" applyNumberFormat="1" applyFont="1" applyBorder="1" applyAlignment="1">
      <alignment/>
    </xf>
    <xf numFmtId="3" fontId="2" fillId="0" borderId="66" xfId="51" applyNumberFormat="1" applyFont="1" applyBorder="1" applyAlignment="1">
      <alignment/>
    </xf>
    <xf numFmtId="3" fontId="2" fillId="0" borderId="67" xfId="0" applyNumberFormat="1" applyFont="1" applyBorder="1" applyAlignment="1">
      <alignment wrapText="1"/>
    </xf>
    <xf numFmtId="3" fontId="2" fillId="0" borderId="65" xfId="0" applyNumberFormat="1" applyFont="1" applyBorder="1" applyAlignment="1">
      <alignment/>
    </xf>
    <xf numFmtId="3" fontId="2" fillId="0" borderId="65" xfId="0" applyNumberFormat="1" applyFont="1" applyBorder="1" applyAlignment="1">
      <alignment wrapText="1"/>
    </xf>
    <xf numFmtId="3" fontId="4" fillId="34" borderId="31" xfId="0" applyNumberFormat="1" applyFont="1" applyFill="1" applyBorder="1" applyAlignment="1">
      <alignment/>
    </xf>
    <xf numFmtId="3" fontId="4" fillId="34" borderId="68" xfId="0" applyNumberFormat="1" applyFont="1" applyFill="1" applyBorder="1" applyAlignment="1">
      <alignment/>
    </xf>
    <xf numFmtId="3" fontId="4" fillId="34" borderId="69" xfId="0" applyNumberFormat="1" applyFont="1" applyFill="1" applyBorder="1" applyAlignment="1">
      <alignment/>
    </xf>
    <xf numFmtId="3" fontId="4" fillId="34" borderId="70" xfId="0" applyNumberFormat="1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9" fontId="11" fillId="0" borderId="71" xfId="0" applyNumberFormat="1" applyFont="1" applyFill="1" applyBorder="1" applyAlignment="1">
      <alignment horizontal="center" vertical="center" wrapText="1"/>
    </xf>
    <xf numFmtId="0" fontId="21" fillId="36" borderId="0" xfId="18" applyFont="1" applyFill="1">
      <alignment/>
      <protection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 vertical="center"/>
    </xf>
    <xf numFmtId="49" fontId="1" fillId="38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3" fillId="0" borderId="0" xfId="58" applyFont="1" applyAlignment="1">
      <alignment horizontal="right"/>
      <protection/>
    </xf>
    <xf numFmtId="0" fontId="0" fillId="0" borderId="0" xfId="0" applyFont="1" applyFill="1" applyAlignment="1">
      <alignment/>
    </xf>
    <xf numFmtId="172" fontId="3" fillId="0" borderId="51" xfId="57" applyNumberFormat="1" applyFont="1" applyFill="1" applyBorder="1">
      <alignment/>
      <protection/>
    </xf>
    <xf numFmtId="172" fontId="3" fillId="0" borderId="64" xfId="57" applyNumberFormat="1" applyFont="1" applyFill="1" applyBorder="1">
      <alignment/>
      <protection/>
    </xf>
    <xf numFmtId="172" fontId="3" fillId="0" borderId="14" xfId="57" applyNumberFormat="1" applyFont="1" applyFill="1" applyBorder="1">
      <alignment/>
      <protection/>
    </xf>
    <xf numFmtId="172" fontId="3" fillId="0" borderId="56" xfId="57" applyNumberFormat="1" applyFont="1" applyFill="1" applyBorder="1">
      <alignment/>
      <protection/>
    </xf>
    <xf numFmtId="172" fontId="3" fillId="0" borderId="19" xfId="57" applyNumberFormat="1" applyFont="1" applyFill="1" applyBorder="1">
      <alignment/>
      <protection/>
    </xf>
    <xf numFmtId="172" fontId="3" fillId="0" borderId="59" xfId="57" applyNumberFormat="1" applyFont="1" applyFill="1" applyBorder="1">
      <alignment/>
      <protection/>
    </xf>
    <xf numFmtId="0" fontId="8" fillId="36" borderId="49" xfId="0" applyFont="1" applyFill="1" applyBorder="1" applyAlignment="1">
      <alignment horizontal="left" indent="1"/>
    </xf>
    <xf numFmtId="168" fontId="0" fillId="36" borderId="47" xfId="60" applyNumberFormat="1" applyFont="1" applyFill="1" applyBorder="1" applyAlignment="1">
      <alignment/>
    </xf>
    <xf numFmtId="168" fontId="0" fillId="36" borderId="48" xfId="60" applyNumberFormat="1" applyFont="1" applyFill="1" applyBorder="1" applyAlignment="1">
      <alignment/>
    </xf>
    <xf numFmtId="0" fontId="3" fillId="37" borderId="52" xfId="0" applyFont="1" applyFill="1" applyBorder="1" applyAlignment="1">
      <alignment horizontal="center" vertical="center" wrapText="1"/>
    </xf>
    <xf numFmtId="49" fontId="11" fillId="0" borderId="42" xfId="0" applyNumberFormat="1" applyFont="1" applyFill="1" applyBorder="1" applyAlignment="1">
      <alignment horizontal="center" vertical="center" wrapText="1"/>
    </xf>
    <xf numFmtId="175" fontId="0" fillId="0" borderId="72" xfId="60" applyNumberFormat="1" applyFont="1" applyBorder="1" applyAlignment="1">
      <alignment/>
    </xf>
    <xf numFmtId="175" fontId="0" fillId="0" borderId="73" xfId="60" applyNumberFormat="1" applyFont="1" applyBorder="1" applyAlignment="1">
      <alignment/>
    </xf>
    <xf numFmtId="175" fontId="4" fillId="34" borderId="74" xfId="6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 vertical="center"/>
    </xf>
    <xf numFmtId="167" fontId="2" fillId="0" borderId="54" xfId="51" applyNumberFormat="1" applyFont="1" applyFill="1" applyBorder="1" applyAlignment="1">
      <alignment/>
    </xf>
    <xf numFmtId="167" fontId="2" fillId="0" borderId="55" xfId="51" applyNumberFormat="1" applyFont="1" applyFill="1" applyBorder="1" applyAlignment="1">
      <alignment/>
    </xf>
    <xf numFmtId="167" fontId="2" fillId="0" borderId="56" xfId="51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167" fontId="2" fillId="0" borderId="54" xfId="51" applyNumberFormat="1" applyFont="1" applyFill="1" applyBorder="1" applyAlignment="1">
      <alignment wrapText="1"/>
    </xf>
    <xf numFmtId="167" fontId="2" fillId="0" borderId="55" xfId="51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167" fontId="4" fillId="0" borderId="57" xfId="0" applyNumberFormat="1" applyFont="1" applyFill="1" applyBorder="1" applyAlignment="1">
      <alignment/>
    </xf>
    <xf numFmtId="167" fontId="4" fillId="0" borderId="58" xfId="0" applyNumberFormat="1" applyFont="1" applyFill="1" applyBorder="1" applyAlignment="1">
      <alignment/>
    </xf>
    <xf numFmtId="167" fontId="4" fillId="0" borderId="59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46" xfId="51" applyNumberFormat="1" applyFont="1" applyFill="1" applyBorder="1" applyAlignment="1">
      <alignment/>
    </xf>
    <xf numFmtId="3" fontId="2" fillId="0" borderId="66" xfId="51" applyNumberFormat="1" applyFont="1" applyFill="1" applyBorder="1" applyAlignment="1">
      <alignment/>
    </xf>
    <xf numFmtId="3" fontId="2" fillId="0" borderId="65" xfId="51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/>
    </xf>
    <xf numFmtId="3" fontId="2" fillId="0" borderId="65" xfId="0" applyNumberFormat="1" applyFont="1" applyFill="1" applyBorder="1" applyAlignment="1">
      <alignment wrapText="1"/>
    </xf>
    <xf numFmtId="3" fontId="2" fillId="0" borderId="67" xfId="0" applyNumberFormat="1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/>
    </xf>
    <xf numFmtId="3" fontId="8" fillId="0" borderId="69" xfId="0" applyNumberFormat="1" applyFont="1" applyFill="1" applyBorder="1" applyAlignment="1">
      <alignment/>
    </xf>
    <xf numFmtId="3" fontId="8" fillId="0" borderId="7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69" xfId="0" applyNumberFormat="1" applyFont="1" applyFill="1" applyBorder="1" applyAlignment="1">
      <alignment/>
    </xf>
    <xf numFmtId="3" fontId="4" fillId="0" borderId="70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 horizontal="center" vertical="center"/>
    </xf>
    <xf numFmtId="167" fontId="16" fillId="0" borderId="33" xfId="0" applyNumberFormat="1" applyFont="1" applyFill="1" applyBorder="1" applyAlignment="1">
      <alignment/>
    </xf>
    <xf numFmtId="167" fontId="16" fillId="0" borderId="23" xfId="0" applyNumberFormat="1" applyFont="1" applyFill="1" applyBorder="1" applyAlignment="1">
      <alignment/>
    </xf>
    <xf numFmtId="167" fontId="16" fillId="0" borderId="36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7" fontId="16" fillId="0" borderId="33" xfId="0" applyNumberFormat="1" applyFont="1" applyFill="1" applyBorder="1" applyAlignment="1">
      <alignment/>
    </xf>
    <xf numFmtId="167" fontId="16" fillId="0" borderId="23" xfId="0" applyNumberFormat="1" applyFont="1" applyFill="1" applyBorder="1" applyAlignment="1">
      <alignment/>
    </xf>
    <xf numFmtId="167" fontId="16" fillId="0" borderId="36" xfId="0" applyNumberFormat="1" applyFont="1" applyFill="1" applyBorder="1" applyAlignment="1">
      <alignment/>
    </xf>
    <xf numFmtId="167" fontId="0" fillId="0" borderId="0" xfId="0" applyNumberFormat="1" applyFill="1" applyAlignment="1">
      <alignment horizontal="left"/>
    </xf>
    <xf numFmtId="186" fontId="1" fillId="0" borderId="0" xfId="0" applyNumberFormat="1" applyFont="1" applyBorder="1" applyAlignment="1">
      <alignment horizontal="left" vertical="center"/>
    </xf>
    <xf numFmtId="186" fontId="0" fillId="0" borderId="0" xfId="0" applyNumberFormat="1" applyAlignment="1">
      <alignment horizontal="left"/>
    </xf>
    <xf numFmtId="0" fontId="4" fillId="34" borderId="31" xfId="0" applyFont="1" applyFill="1" applyBorder="1" applyAlignment="1">
      <alignment horizontal="left"/>
    </xf>
    <xf numFmtId="0" fontId="8" fillId="0" borderId="32" xfId="0" applyFont="1" applyBorder="1" applyAlignment="1">
      <alignment horizontal="center" vertical="center" wrapText="1"/>
    </xf>
    <xf numFmtId="167" fontId="2" fillId="0" borderId="24" xfId="51" applyNumberFormat="1" applyFont="1" applyBorder="1" applyAlignment="1">
      <alignment horizontal="right"/>
    </xf>
    <xf numFmtId="167" fontId="4" fillId="34" borderId="33" xfId="51" applyNumberFormat="1" applyFont="1" applyFill="1" applyBorder="1" applyAlignment="1">
      <alignment horizontal="left"/>
    </xf>
    <xf numFmtId="167" fontId="4" fillId="34" borderId="36" xfId="51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167" fontId="2" fillId="0" borderId="1" xfId="51" applyNumberFormat="1" applyFont="1" applyFill="1" applyBorder="1" applyAlignment="1">
      <alignment horizontal="right"/>
    </xf>
    <xf numFmtId="167" fontId="0" fillId="0" borderId="1" xfId="51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67" fontId="4" fillId="0" borderId="23" xfId="51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7" fontId="0" fillId="37" borderId="0" xfId="0" applyNumberFormat="1" applyFill="1" applyAlignment="1">
      <alignment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1" fillId="0" borderId="20" xfId="0" applyNumberFormat="1" applyFont="1" applyFill="1" applyBorder="1" applyAlignment="1">
      <alignment horizontal="center" vertical="center"/>
    </xf>
    <xf numFmtId="167" fontId="2" fillId="0" borderId="26" xfId="51" applyNumberFormat="1" applyFont="1" applyFill="1" applyBorder="1" applyAlignment="1">
      <alignment/>
    </xf>
    <xf numFmtId="167" fontId="2" fillId="0" borderId="27" xfId="51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167" fontId="4" fillId="0" borderId="28" xfId="0" applyNumberFormat="1" applyFont="1" applyFill="1" applyBorder="1" applyAlignment="1">
      <alignment/>
    </xf>
    <xf numFmtId="167" fontId="4" fillId="0" borderId="29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49" fontId="1" fillId="39" borderId="11" xfId="0" applyNumberFormat="1" applyFont="1" applyFill="1" applyBorder="1" applyAlignment="1">
      <alignment horizontal="center" vertical="center"/>
    </xf>
    <xf numFmtId="186" fontId="1" fillId="39" borderId="61" xfId="0" applyNumberFormat="1" applyFont="1" applyFill="1" applyBorder="1" applyAlignment="1">
      <alignment horizontal="center" vertical="center"/>
    </xf>
    <xf numFmtId="186" fontId="1" fillId="39" borderId="75" xfId="0" applyNumberFormat="1" applyFont="1" applyFill="1" applyBorder="1" applyAlignment="1">
      <alignment horizontal="center" vertical="center"/>
    </xf>
    <xf numFmtId="186" fontId="1" fillId="39" borderId="62" xfId="0" applyNumberFormat="1" applyFont="1" applyFill="1" applyBorder="1" applyAlignment="1">
      <alignment horizontal="center" vertical="center"/>
    </xf>
    <xf numFmtId="186" fontId="1" fillId="39" borderId="63" xfId="0" applyNumberFormat="1" applyFont="1" applyFill="1" applyBorder="1" applyAlignment="1">
      <alignment horizontal="center" vertical="center"/>
    </xf>
    <xf numFmtId="186" fontId="1" fillId="39" borderId="40" xfId="0" applyNumberFormat="1" applyFont="1" applyFill="1" applyBorder="1" applyAlignment="1">
      <alignment horizontal="center" vertical="center"/>
    </xf>
    <xf numFmtId="186" fontId="1" fillId="39" borderId="76" xfId="0" applyNumberFormat="1" applyFont="1" applyFill="1" applyBorder="1" applyAlignment="1">
      <alignment horizontal="center" vertical="center"/>
    </xf>
    <xf numFmtId="186" fontId="1" fillId="39" borderId="71" xfId="0" applyNumberFormat="1" applyFont="1" applyFill="1" applyBorder="1" applyAlignment="1">
      <alignment horizontal="center" vertical="center"/>
    </xf>
    <xf numFmtId="186" fontId="1" fillId="39" borderId="41" xfId="0" applyNumberFormat="1" applyFont="1" applyFill="1" applyBorder="1" applyAlignment="1">
      <alignment horizontal="center" vertical="center"/>
    </xf>
    <xf numFmtId="186" fontId="1" fillId="39" borderId="20" xfId="0" applyNumberFormat="1" applyFont="1" applyFill="1" applyBorder="1" applyAlignment="1">
      <alignment horizontal="center" vertical="center"/>
    </xf>
    <xf numFmtId="186" fontId="1" fillId="39" borderId="77" xfId="0" applyNumberFormat="1" applyFont="1" applyFill="1" applyBorder="1" applyAlignment="1">
      <alignment horizontal="center" vertical="center"/>
    </xf>
    <xf numFmtId="186" fontId="1" fillId="39" borderId="78" xfId="0" applyNumberFormat="1" applyFont="1" applyFill="1" applyBorder="1" applyAlignment="1">
      <alignment horizontal="center" vertical="center"/>
    </xf>
    <xf numFmtId="186" fontId="1" fillId="39" borderId="11" xfId="0" applyNumberFormat="1" applyFont="1" applyFill="1" applyBorder="1" applyAlignment="1">
      <alignment horizontal="center" vertical="center"/>
    </xf>
    <xf numFmtId="186" fontId="1" fillId="39" borderId="7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indent="1"/>
    </xf>
    <xf numFmtId="3" fontId="3" fillId="0" borderId="4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indent="1"/>
    </xf>
    <xf numFmtId="3" fontId="3" fillId="0" borderId="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3" fontId="28" fillId="0" borderId="32" xfId="0" applyNumberFormat="1" applyFont="1" applyBorder="1" applyAlignment="1">
      <alignment horizontal="center"/>
    </xf>
    <xf numFmtId="0" fontId="29" fillId="0" borderId="33" xfId="0" applyFont="1" applyBorder="1" applyAlignment="1">
      <alignment/>
    </xf>
    <xf numFmtId="3" fontId="29" fillId="0" borderId="23" xfId="0" applyNumberFormat="1" applyFont="1" applyBorder="1" applyAlignment="1">
      <alignment horizontal="center"/>
    </xf>
    <xf numFmtId="0" fontId="29" fillId="39" borderId="49" xfId="0" applyFont="1" applyFill="1" applyBorder="1" applyAlignment="1">
      <alignment horizontal="left" indent="1"/>
    </xf>
    <xf numFmtId="168" fontId="3" fillId="39" borderId="47" xfId="60" applyNumberFormat="1" applyFont="1" applyFill="1" applyBorder="1" applyAlignment="1">
      <alignment/>
    </xf>
    <xf numFmtId="168" fontId="3" fillId="39" borderId="48" xfId="60" applyNumberFormat="1" applyFont="1" applyFill="1" applyBorder="1" applyAlignment="1">
      <alignment/>
    </xf>
    <xf numFmtId="0" fontId="3" fillId="0" borderId="0" xfId="0" applyFont="1" applyAlignment="1">
      <alignment/>
    </xf>
    <xf numFmtId="0" fontId="21" fillId="39" borderId="0" xfId="18" applyFont="1" applyFill="1" applyAlignment="1">
      <alignment horizontal="center"/>
      <protection/>
    </xf>
    <xf numFmtId="172" fontId="3" fillId="39" borderId="12" xfId="57" applyNumberFormat="1" applyFont="1" applyFill="1" applyBorder="1" applyAlignment="1">
      <alignment horizontal="center"/>
      <protection/>
    </xf>
    <xf numFmtId="172" fontId="3" fillId="39" borderId="14" xfId="57" applyNumberFormat="1" applyFont="1" applyFill="1" applyBorder="1">
      <alignment/>
      <protection/>
    </xf>
    <xf numFmtId="172" fontId="3" fillId="39" borderId="56" xfId="57" applyNumberFormat="1" applyFont="1" applyFill="1" applyBorder="1">
      <alignment/>
      <protection/>
    </xf>
    <xf numFmtId="172" fontId="3" fillId="39" borderId="56" xfId="57" applyNumberFormat="1" applyFont="1" applyFill="1" applyBorder="1" applyAlignment="1">
      <alignment horizontal="right"/>
      <protection/>
    </xf>
    <xf numFmtId="0" fontId="3" fillId="36" borderId="12" xfId="59" applyFont="1" applyFill="1" applyBorder="1" applyAlignment="1">
      <alignment horizontal="center"/>
      <protection/>
    </xf>
    <xf numFmtId="0" fontId="3" fillId="36" borderId="14" xfId="59" applyFont="1" applyFill="1" applyBorder="1">
      <alignment/>
      <protection/>
    </xf>
    <xf numFmtId="172" fontId="3" fillId="36" borderId="56" xfId="59" applyNumberFormat="1" applyFont="1" applyFill="1" applyBorder="1">
      <alignment/>
      <protection/>
    </xf>
    <xf numFmtId="172" fontId="3" fillId="36" borderId="56" xfId="59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3" fontId="3" fillId="0" borderId="81" xfId="0" applyNumberFormat="1" applyFont="1" applyFill="1" applyBorder="1" applyAlignment="1">
      <alignment/>
    </xf>
    <xf numFmtId="3" fontId="3" fillId="0" borderId="82" xfId="0" applyNumberFormat="1" applyFont="1" applyFill="1" applyBorder="1" applyAlignment="1">
      <alignment/>
    </xf>
    <xf numFmtId="3" fontId="3" fillId="0" borderId="83" xfId="0" applyNumberFormat="1" applyFont="1" applyFill="1" applyBorder="1" applyAlignment="1">
      <alignment/>
    </xf>
    <xf numFmtId="3" fontId="3" fillId="0" borderId="84" xfId="0" applyNumberFormat="1" applyFont="1" applyFill="1" applyBorder="1" applyAlignment="1">
      <alignment/>
    </xf>
    <xf numFmtId="3" fontId="3" fillId="0" borderId="85" xfId="0" applyNumberFormat="1" applyFont="1" applyFill="1" applyBorder="1" applyAlignment="1">
      <alignment/>
    </xf>
    <xf numFmtId="0" fontId="0" fillId="0" borderId="0" xfId="0" applyFont="1" applyAlignment="1">
      <alignment/>
    </xf>
    <xf numFmtId="167" fontId="0" fillId="39" borderId="32" xfId="51" applyNumberFormat="1" applyFont="1" applyFill="1" applyBorder="1" applyAlignment="1">
      <alignment horizontal="right"/>
    </xf>
    <xf numFmtId="0" fontId="3" fillId="39" borderId="86" xfId="0" applyFont="1" applyFill="1" applyBorder="1" applyAlignment="1">
      <alignment/>
    </xf>
    <xf numFmtId="0" fontId="3" fillId="39" borderId="87" xfId="0" applyFont="1" applyFill="1" applyBorder="1" applyAlignment="1">
      <alignment/>
    </xf>
    <xf numFmtId="0" fontId="3" fillId="39" borderId="88" xfId="0" applyFont="1" applyFill="1" applyBorder="1" applyAlignment="1">
      <alignment/>
    </xf>
    <xf numFmtId="0" fontId="3" fillId="0" borderId="0" xfId="58" applyFont="1">
      <alignment/>
      <protection/>
    </xf>
    <xf numFmtId="168" fontId="31" fillId="0" borderId="1" xfId="60" applyNumberFormat="1" applyFont="1" applyBorder="1" applyAlignment="1">
      <alignment/>
    </xf>
    <xf numFmtId="168" fontId="31" fillId="0" borderId="32" xfId="60" applyNumberFormat="1" applyFont="1" applyBorder="1" applyAlignment="1">
      <alignment/>
    </xf>
    <xf numFmtId="168" fontId="32" fillId="34" borderId="1" xfId="60" applyNumberFormat="1" applyFont="1" applyFill="1" applyBorder="1" applyAlignment="1">
      <alignment/>
    </xf>
    <xf numFmtId="168" fontId="31" fillId="0" borderId="46" xfId="60" applyNumberFormat="1" applyFont="1" applyBorder="1" applyAlignment="1">
      <alignment/>
    </xf>
    <xf numFmtId="168" fontId="31" fillId="0" borderId="89" xfId="60" applyNumberFormat="1" applyFont="1" applyBorder="1" applyAlignment="1">
      <alignment/>
    </xf>
    <xf numFmtId="168" fontId="31" fillId="0" borderId="46" xfId="51" applyNumberFormat="1" applyFont="1" applyBorder="1" applyAlignment="1">
      <alignment/>
    </xf>
    <xf numFmtId="168" fontId="32" fillId="34" borderId="46" xfId="51" applyNumberFormat="1" applyFont="1" applyFill="1" applyBorder="1" applyAlignment="1">
      <alignment/>
    </xf>
    <xf numFmtId="168" fontId="32" fillId="34" borderId="89" xfId="60" applyNumberFormat="1" applyFont="1" applyFill="1" applyBorder="1" applyAlignment="1">
      <alignment/>
    </xf>
    <xf numFmtId="168" fontId="19" fillId="0" borderId="12" xfId="60" applyNumberFormat="1" applyFont="1" applyBorder="1" applyAlignment="1">
      <alignment/>
    </xf>
    <xf numFmtId="168" fontId="19" fillId="34" borderId="12" xfId="60" applyNumberFormat="1" applyFont="1" applyFill="1" applyBorder="1" applyAlignment="1">
      <alignment/>
    </xf>
    <xf numFmtId="168" fontId="19" fillId="0" borderId="24" xfId="60" applyNumberFormat="1" applyFont="1" applyBorder="1" applyAlignment="1">
      <alignment/>
    </xf>
    <xf numFmtId="168" fontId="19" fillId="0" borderId="1" xfId="60" applyNumberFormat="1" applyFont="1" applyBorder="1" applyAlignment="1">
      <alignment/>
    </xf>
    <xf numFmtId="168" fontId="19" fillId="0" borderId="32" xfId="60" applyNumberFormat="1" applyFont="1" applyBorder="1" applyAlignment="1">
      <alignment/>
    </xf>
    <xf numFmtId="168" fontId="19" fillId="34" borderId="33" xfId="60" applyNumberFormat="1" applyFont="1" applyFill="1" applyBorder="1" applyAlignment="1">
      <alignment/>
    </xf>
    <xf numFmtId="168" fontId="19" fillId="34" borderId="23" xfId="60" applyNumberFormat="1" applyFont="1" applyFill="1" applyBorder="1" applyAlignment="1">
      <alignment/>
    </xf>
    <xf numFmtId="168" fontId="19" fillId="34" borderId="36" xfId="60" applyNumberFormat="1" applyFont="1" applyFill="1" applyBorder="1" applyAlignment="1">
      <alignment/>
    </xf>
    <xf numFmtId="0" fontId="0" fillId="0" borderId="0" xfId="56">
      <alignment/>
      <protection/>
    </xf>
    <xf numFmtId="0" fontId="3" fillId="37" borderId="52" xfId="0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90" xfId="0" applyNumberFormat="1" applyFont="1" applyFill="1" applyBorder="1" applyAlignment="1">
      <alignment horizontal="center" vertical="center"/>
    </xf>
    <xf numFmtId="49" fontId="1" fillId="0" borderId="91" xfId="0" applyNumberFormat="1" applyFont="1" applyFill="1" applyBorder="1" applyAlignment="1">
      <alignment horizontal="center" vertical="center"/>
    </xf>
    <xf numFmtId="49" fontId="1" fillId="0" borderId="92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93" xfId="0" applyNumberFormat="1" applyFont="1" applyFill="1" applyBorder="1" applyAlignment="1">
      <alignment horizontal="center" vertical="center"/>
    </xf>
    <xf numFmtId="49" fontId="1" fillId="0" borderId="94" xfId="0" applyNumberFormat="1" applyFont="1" applyFill="1" applyBorder="1" applyAlignment="1">
      <alignment horizontal="center" vertical="center"/>
    </xf>
    <xf numFmtId="49" fontId="1" fillId="0" borderId="95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186" fontId="1" fillId="39" borderId="71" xfId="0" applyNumberFormat="1" applyFont="1" applyFill="1" applyBorder="1" applyAlignment="1">
      <alignment horizontal="center" vertical="center"/>
    </xf>
    <xf numFmtId="186" fontId="1" fillId="39" borderId="40" xfId="0" applyNumberFormat="1" applyFont="1" applyFill="1" applyBorder="1" applyAlignment="1">
      <alignment horizontal="center" vertical="center"/>
    </xf>
    <xf numFmtId="186" fontId="1" fillId="39" borderId="41" xfId="0" applyNumberFormat="1" applyFont="1" applyFill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93" xfId="0" applyNumberFormat="1" applyFont="1" applyBorder="1" applyAlignment="1">
      <alignment horizontal="center" vertical="center"/>
    </xf>
    <xf numFmtId="49" fontId="1" fillId="0" borderId="94" xfId="0" applyNumberFormat="1" applyFont="1" applyBorder="1" applyAlignment="1">
      <alignment horizontal="center" vertical="center"/>
    </xf>
    <xf numFmtId="49" fontId="1" fillId="0" borderId="95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186" fontId="1" fillId="39" borderId="42" xfId="0" applyNumberFormat="1" applyFont="1" applyFill="1" applyBorder="1" applyAlignment="1">
      <alignment horizontal="center" vertical="center"/>
    </xf>
    <xf numFmtId="186" fontId="1" fillId="39" borderId="91" xfId="0" applyNumberFormat="1" applyFont="1" applyFill="1" applyBorder="1" applyAlignment="1">
      <alignment horizontal="center" vertical="center"/>
    </xf>
    <xf numFmtId="49" fontId="1" fillId="0" borderId="97" xfId="0" applyNumberFormat="1" applyFont="1" applyFill="1" applyBorder="1" applyAlignment="1">
      <alignment horizontal="center" vertical="center"/>
    </xf>
    <xf numFmtId="49" fontId="1" fillId="0" borderId="98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0" fillId="39" borderId="99" xfId="0" applyFont="1" applyFill="1" applyBorder="1" applyAlignment="1">
      <alignment horizontal="center" vertical="center"/>
    </xf>
    <xf numFmtId="0" fontId="30" fillId="39" borderId="100" xfId="0" applyFont="1" applyFill="1" applyBorder="1" applyAlignment="1">
      <alignment horizontal="center" vertical="center"/>
    </xf>
    <xf numFmtId="0" fontId="30" fillId="39" borderId="101" xfId="0" applyFont="1" applyFill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/>
    </xf>
    <xf numFmtId="172" fontId="3" fillId="36" borderId="56" xfId="59" applyNumberFormat="1" applyFont="1" applyFill="1" applyBorder="1" applyAlignment="1">
      <alignment horizontal="right"/>
      <protection/>
    </xf>
    <xf numFmtId="0" fontId="8" fillId="11" borderId="102" xfId="0" applyFont="1" applyFill="1" applyBorder="1" applyAlignment="1">
      <alignment horizontal="center"/>
    </xf>
    <xf numFmtId="0" fontId="8" fillId="11" borderId="103" xfId="0" applyFont="1" applyFill="1" applyBorder="1" applyAlignment="1">
      <alignment horizontal="center"/>
    </xf>
    <xf numFmtId="0" fontId="8" fillId="11" borderId="104" xfId="0" applyFont="1" applyFill="1" applyBorder="1" applyAlignment="1">
      <alignment horizontal="center"/>
    </xf>
    <xf numFmtId="0" fontId="29" fillId="11" borderId="80" xfId="0" applyFont="1" applyFill="1" applyBorder="1" applyAlignment="1">
      <alignment horizontal="center"/>
    </xf>
    <xf numFmtId="0" fontId="29" fillId="11" borderId="81" xfId="0" applyFont="1" applyFill="1" applyBorder="1" applyAlignment="1">
      <alignment horizontal="center"/>
    </xf>
    <xf numFmtId="0" fontId="29" fillId="11" borderId="82" xfId="0" applyFont="1" applyFill="1" applyBorder="1" applyAlignment="1">
      <alignment horizontal="center"/>
    </xf>
    <xf numFmtId="0" fontId="8" fillId="13" borderId="102" xfId="0" applyFont="1" applyFill="1" applyBorder="1" applyAlignment="1">
      <alignment horizontal="center"/>
    </xf>
    <xf numFmtId="0" fontId="8" fillId="13" borderId="103" xfId="0" applyFont="1" applyFill="1" applyBorder="1" applyAlignment="1">
      <alignment horizontal="center"/>
    </xf>
    <xf numFmtId="0" fontId="8" fillId="13" borderId="104" xfId="0" applyFont="1" applyFill="1" applyBorder="1" applyAlignment="1">
      <alignment horizontal="center"/>
    </xf>
    <xf numFmtId="0" fontId="29" fillId="13" borderId="80" xfId="0" applyFont="1" applyFill="1" applyBorder="1" applyAlignment="1">
      <alignment horizontal="center"/>
    </xf>
    <xf numFmtId="0" fontId="29" fillId="13" borderId="81" xfId="0" applyFont="1" applyFill="1" applyBorder="1" applyAlignment="1">
      <alignment horizontal="center"/>
    </xf>
    <xf numFmtId="0" fontId="29" fillId="13" borderId="82" xfId="0" applyFont="1" applyFill="1" applyBorder="1" applyAlignment="1">
      <alignment horizontal="center"/>
    </xf>
    <xf numFmtId="0" fontId="8" fillId="14" borderId="102" xfId="0" applyFont="1" applyFill="1" applyBorder="1" applyAlignment="1">
      <alignment horizontal="center"/>
    </xf>
    <xf numFmtId="0" fontId="8" fillId="14" borderId="103" xfId="0" applyFont="1" applyFill="1" applyBorder="1" applyAlignment="1">
      <alignment horizontal="center"/>
    </xf>
    <xf numFmtId="0" fontId="8" fillId="14" borderId="104" xfId="0" applyFont="1" applyFill="1" applyBorder="1" applyAlignment="1">
      <alignment horizontal="center"/>
    </xf>
    <xf numFmtId="0" fontId="29" fillId="14" borderId="80" xfId="0" applyFont="1" applyFill="1" applyBorder="1" applyAlignment="1">
      <alignment horizontal="center"/>
    </xf>
    <xf numFmtId="0" fontId="29" fillId="14" borderId="81" xfId="0" applyFont="1" applyFill="1" applyBorder="1" applyAlignment="1">
      <alignment horizontal="center"/>
    </xf>
    <xf numFmtId="0" fontId="29" fillId="14" borderId="82" xfId="0" applyFont="1" applyFill="1" applyBorder="1" applyAlignment="1">
      <alignment horizontal="center"/>
    </xf>
    <xf numFmtId="0" fontId="8" fillId="12" borderId="102" xfId="0" applyFont="1" applyFill="1" applyBorder="1" applyAlignment="1">
      <alignment horizontal="center"/>
    </xf>
    <xf numFmtId="0" fontId="8" fillId="12" borderId="103" xfId="0" applyFont="1" applyFill="1" applyBorder="1" applyAlignment="1">
      <alignment horizontal="center"/>
    </xf>
    <xf numFmtId="0" fontId="8" fillId="12" borderId="104" xfId="0" applyFont="1" applyFill="1" applyBorder="1" applyAlignment="1">
      <alignment horizontal="center"/>
    </xf>
    <xf numFmtId="0" fontId="29" fillId="12" borderId="80" xfId="0" applyFont="1" applyFill="1" applyBorder="1" applyAlignment="1">
      <alignment horizontal="center"/>
    </xf>
    <xf numFmtId="0" fontId="29" fillId="12" borderId="81" xfId="0" applyFont="1" applyFill="1" applyBorder="1" applyAlignment="1">
      <alignment horizontal="center"/>
    </xf>
    <xf numFmtId="0" fontId="29" fillId="12" borderId="82" xfId="0" applyFont="1" applyFill="1" applyBorder="1" applyAlignment="1">
      <alignment horizontal="center"/>
    </xf>
  </cellXfs>
  <cellStyles count="57">
    <cellStyle name="Normal" xfId="0"/>
    <cellStyle name="_RangeColumns" xfId="15"/>
    <cellStyle name="_RangeData" xfId="16"/>
    <cellStyle name="_RangeRows" xfId="17"/>
    <cellStyle name="_RangeSlicer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4" xfId="28"/>
    <cellStyle name="40 % - Accent5" xfId="29"/>
    <cellStyle name="40 % - Accent6" xfId="30"/>
    <cellStyle name="60 % - Accent1" xfId="31"/>
    <cellStyle name="60 % - Accent2" xfId="32"/>
    <cellStyle name="60 % - Accent3" xfId="33"/>
    <cellStyle name="60 % - Accent4" xfId="34"/>
    <cellStyle name="60 % - Accent5" xfId="35"/>
    <cellStyle name="60 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Calcul" xfId="44"/>
    <cellStyle name="Cellule liée" xfId="45"/>
    <cellStyle name="Commentaire" xfId="46"/>
    <cellStyle name="Entrée" xfId="47"/>
    <cellStyle name="Insatisfaisant" xfId="48"/>
    <cellStyle name="Hyperlink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_Catégories DE" xfId="56"/>
    <cellStyle name="Normal_Feuil1" xfId="57"/>
    <cellStyle name="Normal_maj_sérieslongues" xfId="58"/>
    <cellStyle name="Normal_RGEMPR01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14">
    <dxf>
      <font>
        <color indexed="9"/>
      </font>
      <fill>
        <patternFill>
          <bgColor indexed="46"/>
        </patternFill>
      </fill>
    </dxf>
    <dxf>
      <font>
        <color indexed="9"/>
      </font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704850</xdr:colOff>
      <xdr:row>4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9525" y="9525"/>
          <a:ext cx="11363325" cy="638175"/>
        </a:xfrm>
        <a:prstGeom prst="rect">
          <a:avLst/>
        </a:prstGeom>
        <a:solidFill>
          <a:srgbClr val="CC99FF">
            <a:alpha val="36000"/>
          </a:srgbClr>
        </a:solidFill>
        <a:ln w="9525" cmpd="sng">
          <a:noFill/>
        </a:ln>
      </xdr:spPr>
      <xdr:txBody>
        <a:bodyPr vertOverflow="clip" wrap="square" lIns="18000" tIns="0" rIns="18000" bIns="0"/>
        <a:p>
          <a:pPr algn="ctr">
            <a:defRPr/>
          </a:pPr>
          <a:r>
            <a:rPr lang="en-US" cap="none" sz="36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Catégories de demandeurs d’emploi</a:t>
          </a:r>
          <a:r>
            <a:rPr lang="en-US" cap="none" sz="3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314325</xdr:colOff>
      <xdr:row>6</xdr:row>
      <xdr:rowOff>19050</xdr:rowOff>
    </xdr:from>
    <xdr:to>
      <xdr:col>10</xdr:col>
      <xdr:colOff>647700</xdr:colOff>
      <xdr:row>31</xdr:row>
      <xdr:rowOff>104775</xdr:rowOff>
    </xdr:to>
    <xdr:sp>
      <xdr:nvSpPr>
        <xdr:cNvPr id="2" name="Rectangle 3"/>
        <xdr:cNvSpPr>
          <a:spLocks/>
        </xdr:cNvSpPr>
      </xdr:nvSpPr>
      <xdr:spPr>
        <a:xfrm>
          <a:off x="4124325" y="990600"/>
          <a:ext cx="4143375" cy="413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A : demandeurs d’emploi tenus de faire des actes positifs de recherche d’emploi, sans emploi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B : demandeurs d’emploi tenus de faire des actes positifs de recherche d’emploi, ayant exercé une activité réduite courte (i.e. de 78 heures ou moins au cours du mois)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C : demandeurs d’emploi tenus de faire des actes positifs de recherche d’emploi, ayant exercé une activité réduite longue (i.e. de plus de 78 heures au cours du mois)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D : demandeurs d’emploi non tenus de faire des actes positifs de recherche d’emploi (en raison d’un stage, d’une formation, d’une maladie…), sans emploi ;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• catégorie E : demandeurs d’emploi non tenus de faire des actes positifs de recherche d’emploi, en emploi (par exemple : bénéficiaires de contrats aidés).
</a:t>
          </a: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76200</xdr:colOff>
      <xdr:row>6</xdr:row>
      <xdr:rowOff>66675</xdr:rowOff>
    </xdr:from>
    <xdr:to>
      <xdr:col>4</xdr:col>
      <xdr:colOff>676275</xdr:colOff>
      <xdr:row>8</xdr:row>
      <xdr:rowOff>95250</xdr:rowOff>
    </xdr:to>
    <xdr:sp>
      <xdr:nvSpPr>
        <xdr:cNvPr id="3" name="Oval 4"/>
        <xdr:cNvSpPr>
          <a:spLocks/>
        </xdr:cNvSpPr>
      </xdr:nvSpPr>
      <xdr:spPr>
        <a:xfrm>
          <a:off x="2362200" y="1038225"/>
          <a:ext cx="1362075" cy="352425"/>
        </a:xfrm>
        <a:prstGeom prst="ellipse">
          <a:avLst/>
        </a:prstGeom>
        <a:solidFill>
          <a:srgbClr val="99CCFF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A
</a:t>
          </a:r>
        </a:p>
      </xdr:txBody>
    </xdr:sp>
    <xdr:clientData/>
  </xdr:twoCellAnchor>
  <xdr:twoCellAnchor>
    <xdr:from>
      <xdr:col>3</xdr:col>
      <xdr:colOff>123825</xdr:colOff>
      <xdr:row>16</xdr:row>
      <xdr:rowOff>114300</xdr:rowOff>
    </xdr:from>
    <xdr:to>
      <xdr:col>4</xdr:col>
      <xdr:colOff>733425</xdr:colOff>
      <xdr:row>19</xdr:row>
      <xdr:rowOff>38100</xdr:rowOff>
    </xdr:to>
    <xdr:sp>
      <xdr:nvSpPr>
        <xdr:cNvPr id="4" name="Oval 5"/>
        <xdr:cNvSpPr>
          <a:spLocks/>
        </xdr:cNvSpPr>
      </xdr:nvSpPr>
      <xdr:spPr>
        <a:xfrm>
          <a:off x="2409825" y="2705100"/>
          <a:ext cx="1371600" cy="409575"/>
        </a:xfrm>
        <a:prstGeom prst="ellipse">
          <a:avLst/>
        </a:prstGeom>
        <a:solidFill>
          <a:srgbClr val="FFFF99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C
</a:t>
          </a:r>
        </a:p>
      </xdr:txBody>
    </xdr:sp>
    <xdr:clientData/>
  </xdr:twoCellAnchor>
  <xdr:twoCellAnchor>
    <xdr:from>
      <xdr:col>3</xdr:col>
      <xdr:colOff>85725</xdr:colOff>
      <xdr:row>22</xdr:row>
      <xdr:rowOff>9525</xdr:rowOff>
    </xdr:from>
    <xdr:to>
      <xdr:col>4</xdr:col>
      <xdr:colOff>638175</xdr:colOff>
      <xdr:row>24</xdr:row>
      <xdr:rowOff>85725</xdr:rowOff>
    </xdr:to>
    <xdr:sp>
      <xdr:nvSpPr>
        <xdr:cNvPr id="5" name="Oval 6"/>
        <xdr:cNvSpPr>
          <a:spLocks/>
        </xdr:cNvSpPr>
      </xdr:nvSpPr>
      <xdr:spPr>
        <a:xfrm>
          <a:off x="2371725" y="3571875"/>
          <a:ext cx="1314450" cy="400050"/>
        </a:xfrm>
        <a:prstGeom prst="ellipse">
          <a:avLst/>
        </a:prstGeom>
        <a:solidFill>
          <a:srgbClr val="CC99FF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D
</a:t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5</xdr:col>
      <xdr:colOff>0</xdr:colOff>
      <xdr:row>29</xdr:row>
      <xdr:rowOff>57150</xdr:rowOff>
    </xdr:to>
    <xdr:sp>
      <xdr:nvSpPr>
        <xdr:cNvPr id="6" name="Oval 7"/>
        <xdr:cNvSpPr>
          <a:spLocks/>
        </xdr:cNvSpPr>
      </xdr:nvSpPr>
      <xdr:spPr>
        <a:xfrm>
          <a:off x="2371725" y="4371975"/>
          <a:ext cx="1438275" cy="381000"/>
        </a:xfrm>
        <a:prstGeom prst="ellipse">
          <a:avLst/>
        </a:prstGeom>
        <a:solidFill>
          <a:srgbClr val="FFD6AD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E
</a:t>
          </a:r>
        </a:p>
      </xdr:txBody>
    </xdr:sp>
    <xdr:clientData/>
  </xdr:twoCellAnchor>
  <xdr:twoCellAnchor>
    <xdr:from>
      <xdr:col>3</xdr:col>
      <xdr:colOff>85725</xdr:colOff>
      <xdr:row>11</xdr:row>
      <xdr:rowOff>9525</xdr:rowOff>
    </xdr:from>
    <xdr:to>
      <xdr:col>4</xdr:col>
      <xdr:colOff>666750</xdr:colOff>
      <xdr:row>13</xdr:row>
      <xdr:rowOff>114300</xdr:rowOff>
    </xdr:to>
    <xdr:sp>
      <xdr:nvSpPr>
        <xdr:cNvPr id="7" name="Oval 8"/>
        <xdr:cNvSpPr>
          <a:spLocks/>
        </xdr:cNvSpPr>
      </xdr:nvSpPr>
      <xdr:spPr>
        <a:xfrm>
          <a:off x="2371725" y="1790700"/>
          <a:ext cx="1343025" cy="428625"/>
        </a:xfrm>
        <a:prstGeom prst="ellipse">
          <a:avLst/>
        </a:prstGeom>
        <a:solidFill>
          <a:srgbClr val="99CC00">
            <a:alpha val="50000"/>
          </a:srgbClr>
        </a:solidFill>
        <a:ln w="9525" cmpd="sng">
          <a:noFill/>
        </a:ln>
      </xdr:spPr>
      <xdr:txBody>
        <a:bodyPr vertOverflow="clip" wrap="square" lIns="18000" tIns="45720" rIns="18000" bIns="4572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Catégorie 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1"/>
  <sheetViews>
    <sheetView showGridLines="0" tabSelected="1" zoomScale="85" zoomScaleNormal="85" zoomScalePageLayoutView="0" workbookViewId="0" topLeftCell="A1">
      <selection activeCell="A74" sqref="A74"/>
    </sheetView>
  </sheetViews>
  <sheetFormatPr defaultColWidth="11.421875" defaultRowHeight="12.75"/>
  <cols>
    <col min="1" max="16384" width="11.421875" style="325" customWidth="1"/>
  </cols>
  <sheetData/>
  <sheetProtection/>
  <printOptions horizontalCentered="1" verticalCentered="1"/>
  <pageMargins left="0.1968503937007874" right="0.1968503937007874" top="0" bottom="0.3937007874015748" header="0.5118110236220472" footer="0.5118110236220472"/>
  <pageSetup orientation="landscape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zoomScalePageLayoutView="0" workbookViewId="0" topLeftCell="A1">
      <pane xSplit="1" topLeftCell="J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8.28125" style="90" customWidth="1"/>
    <col min="2" max="25" width="7.00390625" style="0" customWidth="1"/>
  </cols>
  <sheetData>
    <row r="1" ht="13.5" thickBot="1">
      <c r="A1" s="165" t="s">
        <v>158</v>
      </c>
    </row>
    <row r="2" spans="1:19" ht="13.5" thickBot="1">
      <c r="A2" s="91"/>
      <c r="B2" s="183" t="s">
        <v>162</v>
      </c>
      <c r="C2" s="183" t="s">
        <v>163</v>
      </c>
      <c r="D2" s="183" t="s">
        <v>164</v>
      </c>
      <c r="E2" s="183" t="s">
        <v>165</v>
      </c>
      <c r="F2" s="183" t="s">
        <v>98</v>
      </c>
      <c r="G2" s="183" t="s">
        <v>100</v>
      </c>
      <c r="H2" s="183" t="s">
        <v>101</v>
      </c>
      <c r="I2" s="183" t="s">
        <v>103</v>
      </c>
      <c r="J2" s="183" t="s">
        <v>128</v>
      </c>
      <c r="K2" s="183" t="s">
        <v>129</v>
      </c>
      <c r="L2" s="183" t="s">
        <v>130</v>
      </c>
      <c r="M2" s="183" t="s">
        <v>131</v>
      </c>
      <c r="N2" s="183" t="s">
        <v>157</v>
      </c>
      <c r="O2" s="183" t="s">
        <v>159</v>
      </c>
      <c r="P2" s="183" t="s">
        <v>166</v>
      </c>
      <c r="Q2" s="183" t="s">
        <v>167</v>
      </c>
      <c r="R2" s="326" t="s">
        <v>169</v>
      </c>
      <c r="S2" s="326" t="s">
        <v>177</v>
      </c>
    </row>
    <row r="3" spans="1:19" ht="12.75">
      <c r="A3" s="93" t="s">
        <v>81</v>
      </c>
      <c r="B3" s="174">
        <v>8.7</v>
      </c>
      <c r="C3" s="175">
        <v>8.6</v>
      </c>
      <c r="D3" s="175">
        <v>8.8</v>
      </c>
      <c r="E3" s="175">
        <v>8.9</v>
      </c>
      <c r="F3" s="175">
        <v>9.1</v>
      </c>
      <c r="G3" s="175">
        <v>9.3</v>
      </c>
      <c r="H3" s="175">
        <v>9.4</v>
      </c>
      <c r="I3" s="143">
        <v>9.7</v>
      </c>
      <c r="J3" s="143">
        <v>9.9</v>
      </c>
      <c r="K3" s="143">
        <v>9.9</v>
      </c>
      <c r="L3" s="143">
        <v>9.9</v>
      </c>
      <c r="M3" s="143">
        <v>9.7</v>
      </c>
      <c r="N3" s="143">
        <v>9.7</v>
      </c>
      <c r="O3" s="143">
        <v>9.7</v>
      </c>
      <c r="P3" s="143">
        <v>9.9</v>
      </c>
      <c r="Q3" s="143">
        <v>10.1</v>
      </c>
      <c r="R3" s="143">
        <v>10</v>
      </c>
      <c r="S3" s="143">
        <v>10</v>
      </c>
    </row>
    <row r="4" spans="1:19" s="10" customFormat="1" ht="12.75">
      <c r="A4" s="292" t="s">
        <v>39</v>
      </c>
      <c r="B4" s="293">
        <v>8.6</v>
      </c>
      <c r="C4" s="294">
        <v>8.5</v>
      </c>
      <c r="D4" s="294">
        <v>8.7</v>
      </c>
      <c r="E4" s="294">
        <v>9</v>
      </c>
      <c r="F4" s="294">
        <v>9.1</v>
      </c>
      <c r="G4" s="294">
        <v>9.3</v>
      </c>
      <c r="H4" s="294">
        <v>9.4</v>
      </c>
      <c r="I4" s="295">
        <v>9.6</v>
      </c>
      <c r="J4" s="295">
        <v>9.8</v>
      </c>
      <c r="K4" s="295">
        <v>9.8</v>
      </c>
      <c r="L4" s="295">
        <v>9.7</v>
      </c>
      <c r="M4" s="295">
        <v>9.5</v>
      </c>
      <c r="N4" s="295">
        <v>9.6</v>
      </c>
      <c r="O4" s="295">
        <v>9.7</v>
      </c>
      <c r="P4" s="295">
        <v>9.8</v>
      </c>
      <c r="Q4" s="295">
        <v>10</v>
      </c>
      <c r="R4" s="357" t="s">
        <v>183</v>
      </c>
      <c r="S4" s="295">
        <v>9.9</v>
      </c>
    </row>
    <row r="5" spans="1:19" s="11" customFormat="1" ht="12.75">
      <c r="A5" s="288" t="s">
        <v>56</v>
      </c>
      <c r="B5" s="289">
        <v>9.3</v>
      </c>
      <c r="C5" s="290">
        <v>9.2</v>
      </c>
      <c r="D5" s="290">
        <v>9.5</v>
      </c>
      <c r="E5" s="290">
        <v>9.9</v>
      </c>
      <c r="F5" s="290">
        <v>10.1</v>
      </c>
      <c r="G5" s="290">
        <v>10.4</v>
      </c>
      <c r="H5" s="290">
        <v>10.5</v>
      </c>
      <c r="I5" s="291">
        <v>10.7</v>
      </c>
      <c r="J5" s="291">
        <v>10.7</v>
      </c>
      <c r="K5" s="291">
        <v>10.8</v>
      </c>
      <c r="L5" s="291">
        <v>10.8</v>
      </c>
      <c r="M5" s="291">
        <v>10.5</v>
      </c>
      <c r="N5" s="291">
        <v>10.6</v>
      </c>
      <c r="O5" s="291">
        <v>10.6</v>
      </c>
      <c r="P5" s="291">
        <v>10.8</v>
      </c>
      <c r="Q5" s="291">
        <v>11</v>
      </c>
      <c r="R5" s="291">
        <v>10.9</v>
      </c>
      <c r="S5" s="291">
        <v>10.9</v>
      </c>
    </row>
    <row r="6" spans="1:19" s="173" customFormat="1" ht="12.75">
      <c r="A6" s="94" t="s">
        <v>82</v>
      </c>
      <c r="B6" s="176">
        <v>8.7</v>
      </c>
      <c r="C6" s="177">
        <v>8.6</v>
      </c>
      <c r="D6" s="177">
        <v>8.8</v>
      </c>
      <c r="E6" s="177">
        <v>9.1</v>
      </c>
      <c r="F6" s="177">
        <v>9.3</v>
      </c>
      <c r="G6" s="177">
        <v>9.7</v>
      </c>
      <c r="H6" s="177">
        <v>9.9</v>
      </c>
      <c r="I6" s="144">
        <v>10</v>
      </c>
      <c r="J6" s="144">
        <v>10</v>
      </c>
      <c r="K6" s="144">
        <v>10.1</v>
      </c>
      <c r="L6" s="144">
        <v>10.1</v>
      </c>
      <c r="M6" s="144">
        <v>9.9</v>
      </c>
      <c r="N6" s="144">
        <v>9.9</v>
      </c>
      <c r="O6" s="144">
        <v>10</v>
      </c>
      <c r="P6" s="144">
        <v>10.3</v>
      </c>
      <c r="Q6" s="144">
        <v>10.5</v>
      </c>
      <c r="R6" s="144">
        <v>10.4</v>
      </c>
      <c r="S6" s="144">
        <v>10.4</v>
      </c>
    </row>
    <row r="7" spans="1:19" s="10" customFormat="1" ht="13.5" thickBot="1">
      <c r="A7" s="95" t="s">
        <v>61</v>
      </c>
      <c r="B7" s="178">
        <v>9</v>
      </c>
      <c r="C7" s="179">
        <v>9.1</v>
      </c>
      <c r="D7" s="179">
        <v>9.4</v>
      </c>
      <c r="E7" s="179">
        <v>9.8</v>
      </c>
      <c r="F7" s="179">
        <v>10</v>
      </c>
      <c r="G7" s="179">
        <v>10.2</v>
      </c>
      <c r="H7" s="179">
        <v>9.9</v>
      </c>
      <c r="I7" s="145">
        <v>10.3</v>
      </c>
      <c r="J7" s="145">
        <v>10.3</v>
      </c>
      <c r="K7" s="145">
        <v>10.3</v>
      </c>
      <c r="L7" s="145">
        <v>10.4</v>
      </c>
      <c r="M7" s="145">
        <v>10.1</v>
      </c>
      <c r="N7" s="145">
        <v>10.3</v>
      </c>
      <c r="O7" s="145">
        <v>10.4</v>
      </c>
      <c r="P7" s="145">
        <v>10.5</v>
      </c>
      <c r="Q7" s="145">
        <v>10.7</v>
      </c>
      <c r="R7" s="145">
        <v>10.5</v>
      </c>
      <c r="S7" s="145">
        <v>10.5</v>
      </c>
    </row>
    <row r="8" spans="1:19" s="10" customFormat="1" ht="12.75">
      <c r="A8" s="92"/>
      <c r="M8" s="170"/>
      <c r="O8" s="169"/>
      <c r="S8" s="169" t="s">
        <v>161</v>
      </c>
    </row>
    <row r="9" spans="7:13" ht="12.75">
      <c r="G9" s="10"/>
      <c r="M9" s="171"/>
    </row>
    <row r="10" spans="15:17" ht="12.75">
      <c r="O10" s="172"/>
      <c r="Q10" s="308"/>
    </row>
    <row r="11" spans="2:5" ht="12.75">
      <c r="B11" s="88"/>
      <c r="C11" s="88"/>
      <c r="D11" s="88"/>
      <c r="E11" s="88"/>
    </row>
    <row r="12" spans="2:5" ht="12.75">
      <c r="B12" s="88"/>
      <c r="C12" s="88"/>
      <c r="D12" s="88"/>
      <c r="E12" s="88"/>
    </row>
    <row r="13" spans="2:5" ht="12.75">
      <c r="B13" s="88"/>
      <c r="C13" s="88"/>
      <c r="D13" s="88"/>
      <c r="E13" s="88"/>
    </row>
    <row r="14" spans="2:5" ht="12.75">
      <c r="B14" s="88"/>
      <c r="C14" s="88"/>
      <c r="D14" s="88"/>
      <c r="E14" s="88"/>
    </row>
    <row r="15" spans="2:5" ht="12.75">
      <c r="B15" s="88"/>
      <c r="C15" s="88"/>
      <c r="D15" s="88"/>
      <c r="E15" s="88"/>
    </row>
    <row r="16" spans="2:5" ht="12.75">
      <c r="B16" s="88"/>
      <c r="C16" s="88"/>
      <c r="D16" s="88"/>
      <c r="E16" s="8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B1" sqref="B1:M1"/>
    </sheetView>
  </sheetViews>
  <sheetFormatPr defaultColWidth="11.421875" defaultRowHeight="12.75"/>
  <cols>
    <col min="1" max="1" width="10.8515625" style="0" customWidth="1"/>
    <col min="2" max="13" width="8.7109375" style="0" customWidth="1"/>
  </cols>
  <sheetData>
    <row r="1" spans="2:13" s="142" customFormat="1" ht="19.5" customHeight="1" thickBot="1">
      <c r="B1" s="353" t="s">
        <v>62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5"/>
    </row>
    <row r="2" spans="1:13" s="303" customFormat="1" ht="12.75">
      <c r="A2" s="10"/>
      <c r="B2" s="358" t="s">
        <v>63</v>
      </c>
      <c r="C2" s="359"/>
      <c r="D2" s="359"/>
      <c r="E2" s="359"/>
      <c r="F2" s="359"/>
      <c r="G2" s="360"/>
      <c r="H2" s="376" t="s">
        <v>64</v>
      </c>
      <c r="I2" s="377"/>
      <c r="J2" s="377"/>
      <c r="K2" s="377"/>
      <c r="L2" s="377"/>
      <c r="M2" s="378"/>
    </row>
    <row r="3" spans="2:13" s="286" customFormat="1" ht="12" thickBot="1">
      <c r="B3" s="361">
        <v>2010</v>
      </c>
      <c r="C3" s="362">
        <v>2011</v>
      </c>
      <c r="D3" s="362">
        <v>2012</v>
      </c>
      <c r="E3" s="362">
        <v>2013</v>
      </c>
      <c r="F3" s="362">
        <v>2014</v>
      </c>
      <c r="G3" s="363">
        <v>2015</v>
      </c>
      <c r="H3" s="379">
        <v>2010</v>
      </c>
      <c r="I3" s="380">
        <v>2011</v>
      </c>
      <c r="J3" s="380">
        <v>2012</v>
      </c>
      <c r="K3" s="380">
        <v>2013</v>
      </c>
      <c r="L3" s="380">
        <v>2014</v>
      </c>
      <c r="M3" s="381">
        <v>2015</v>
      </c>
    </row>
    <row r="4" spans="1:13" ht="12.75">
      <c r="A4" s="305" t="s">
        <v>67</v>
      </c>
      <c r="B4" s="297">
        <v>12042</v>
      </c>
      <c r="C4" s="298">
        <v>13300</v>
      </c>
      <c r="D4" s="298">
        <v>12829</v>
      </c>
      <c r="E4" s="298">
        <v>11539</v>
      </c>
      <c r="F4" s="298">
        <v>10066</v>
      </c>
      <c r="G4" s="299">
        <v>9906</v>
      </c>
      <c r="H4" s="297">
        <v>951</v>
      </c>
      <c r="I4" s="298">
        <v>1414</v>
      </c>
      <c r="J4" s="298">
        <v>1297</v>
      </c>
      <c r="K4" s="298">
        <v>1173</v>
      </c>
      <c r="L4" s="298">
        <v>852</v>
      </c>
      <c r="M4" s="299">
        <v>844</v>
      </c>
    </row>
    <row r="5" spans="1:13" ht="12.75">
      <c r="A5" s="306" t="s">
        <v>14</v>
      </c>
      <c r="B5" s="297">
        <v>14089</v>
      </c>
      <c r="C5" s="298">
        <v>15866</v>
      </c>
      <c r="D5" s="298">
        <v>14448</v>
      </c>
      <c r="E5" s="298">
        <v>12553</v>
      </c>
      <c r="F5" s="298">
        <v>11118</v>
      </c>
      <c r="G5" s="299">
        <v>11805</v>
      </c>
      <c r="H5" s="297">
        <v>1536</v>
      </c>
      <c r="I5" s="298">
        <v>1339</v>
      </c>
      <c r="J5" s="298">
        <v>1151</v>
      </c>
      <c r="K5" s="298">
        <v>1445</v>
      </c>
      <c r="L5" s="298">
        <v>962</v>
      </c>
      <c r="M5" s="299">
        <v>1066</v>
      </c>
    </row>
    <row r="6" spans="1:13" ht="12.75">
      <c r="A6" s="306" t="s">
        <v>15</v>
      </c>
      <c r="B6" s="297">
        <v>17305</v>
      </c>
      <c r="C6" s="298">
        <v>19802</v>
      </c>
      <c r="D6" s="298">
        <v>17540</v>
      </c>
      <c r="E6" s="298">
        <v>15409</v>
      </c>
      <c r="F6" s="298">
        <v>15478</v>
      </c>
      <c r="G6" s="299">
        <v>15082</v>
      </c>
      <c r="H6" s="297">
        <v>1884</v>
      </c>
      <c r="I6" s="298">
        <v>2203</v>
      </c>
      <c r="J6" s="298">
        <v>1481</v>
      </c>
      <c r="K6" s="298">
        <v>1642</v>
      </c>
      <c r="L6" s="298">
        <v>1381</v>
      </c>
      <c r="M6" s="299">
        <v>1107</v>
      </c>
    </row>
    <row r="7" spans="1:13" ht="12.75">
      <c r="A7" s="306" t="s">
        <v>16</v>
      </c>
      <c r="B7" s="297">
        <v>15798</v>
      </c>
      <c r="C7" s="298">
        <v>15738</v>
      </c>
      <c r="D7" s="298">
        <v>14775</v>
      </c>
      <c r="E7" s="298">
        <v>13673</v>
      </c>
      <c r="F7" s="298">
        <v>13431</v>
      </c>
      <c r="G7" s="299">
        <v>13906</v>
      </c>
      <c r="H7" s="297">
        <v>1393</v>
      </c>
      <c r="I7" s="298">
        <v>1418</v>
      </c>
      <c r="J7" s="298">
        <v>1219</v>
      </c>
      <c r="K7" s="298">
        <v>1096</v>
      </c>
      <c r="L7" s="298">
        <v>1146</v>
      </c>
      <c r="M7" s="299">
        <v>1085</v>
      </c>
    </row>
    <row r="8" spans="1:13" ht="12.75">
      <c r="A8" s="306" t="s">
        <v>17</v>
      </c>
      <c r="B8" s="297">
        <v>14768</v>
      </c>
      <c r="C8" s="298">
        <v>18228</v>
      </c>
      <c r="D8" s="298">
        <v>13606</v>
      </c>
      <c r="E8" s="298">
        <v>12242</v>
      </c>
      <c r="F8" s="298">
        <v>12193</v>
      </c>
      <c r="G8" s="299">
        <v>11732</v>
      </c>
      <c r="H8" s="297">
        <v>1361</v>
      </c>
      <c r="I8" s="298">
        <v>1404</v>
      </c>
      <c r="J8" s="298">
        <v>894</v>
      </c>
      <c r="K8" s="298">
        <v>956</v>
      </c>
      <c r="L8" s="298">
        <v>996</v>
      </c>
      <c r="M8" s="299">
        <v>1005</v>
      </c>
    </row>
    <row r="9" spans="1:13" ht="12.75">
      <c r="A9" s="306" t="s">
        <v>18</v>
      </c>
      <c r="B9" s="297">
        <v>17700</v>
      </c>
      <c r="C9" s="298">
        <v>18154</v>
      </c>
      <c r="D9" s="298">
        <v>17147</v>
      </c>
      <c r="E9" s="298">
        <v>12226</v>
      </c>
      <c r="F9" s="298">
        <v>13646</v>
      </c>
      <c r="G9" s="299">
        <v>16620</v>
      </c>
      <c r="H9" s="297">
        <v>1520</v>
      </c>
      <c r="I9" s="298">
        <v>1546</v>
      </c>
      <c r="J9" s="298">
        <v>1402</v>
      </c>
      <c r="K9" s="298">
        <v>1067</v>
      </c>
      <c r="L9" s="298">
        <v>1117</v>
      </c>
      <c r="M9" s="299">
        <v>1277</v>
      </c>
    </row>
    <row r="10" spans="1:13" ht="12.75">
      <c r="A10" s="306" t="s">
        <v>19</v>
      </c>
      <c r="B10" s="297">
        <v>17623</v>
      </c>
      <c r="C10" s="298">
        <v>17122</v>
      </c>
      <c r="D10" s="298">
        <v>16297</v>
      </c>
      <c r="E10" s="298">
        <v>14045</v>
      </c>
      <c r="F10" s="298">
        <v>15485</v>
      </c>
      <c r="G10" s="299">
        <v>15535</v>
      </c>
      <c r="H10" s="297">
        <v>2110</v>
      </c>
      <c r="I10" s="298">
        <v>2483</v>
      </c>
      <c r="J10" s="298">
        <v>1124</v>
      </c>
      <c r="K10" s="298">
        <v>1243</v>
      </c>
      <c r="L10" s="298">
        <v>1258</v>
      </c>
      <c r="M10" s="299">
        <v>1309</v>
      </c>
    </row>
    <row r="11" spans="1:13" ht="12.75">
      <c r="A11" s="306" t="s">
        <v>20</v>
      </c>
      <c r="B11" s="297">
        <v>14709</v>
      </c>
      <c r="C11" s="298">
        <v>16130</v>
      </c>
      <c r="D11" s="298">
        <v>12185</v>
      </c>
      <c r="E11" s="298">
        <v>12368</v>
      </c>
      <c r="F11" s="298">
        <v>12942</v>
      </c>
      <c r="G11" s="299">
        <v>12672</v>
      </c>
      <c r="H11" s="297">
        <v>1449</v>
      </c>
      <c r="I11" s="298">
        <v>1522</v>
      </c>
      <c r="J11" s="298">
        <v>1038</v>
      </c>
      <c r="K11" s="298">
        <v>1601</v>
      </c>
      <c r="L11" s="298">
        <v>1971</v>
      </c>
      <c r="M11" s="299">
        <v>993</v>
      </c>
    </row>
    <row r="12" spans="1:13" ht="12.75">
      <c r="A12" s="306" t="s">
        <v>21</v>
      </c>
      <c r="B12" s="297">
        <v>17042</v>
      </c>
      <c r="C12" s="298">
        <v>17850</v>
      </c>
      <c r="D12" s="298">
        <v>14456</v>
      </c>
      <c r="E12" s="298">
        <v>14503</v>
      </c>
      <c r="F12" s="298">
        <v>14606</v>
      </c>
      <c r="G12" s="299">
        <v>15347</v>
      </c>
      <c r="H12" s="297">
        <v>1725</v>
      </c>
      <c r="I12" s="298">
        <v>1446</v>
      </c>
      <c r="J12" s="298">
        <v>1358</v>
      </c>
      <c r="K12" s="298">
        <v>1424</v>
      </c>
      <c r="L12" s="298">
        <v>1130</v>
      </c>
      <c r="M12" s="299">
        <v>1310</v>
      </c>
    </row>
    <row r="13" spans="1:13" ht="12.75">
      <c r="A13" s="306" t="s">
        <v>22</v>
      </c>
      <c r="B13" s="297">
        <v>13857</v>
      </c>
      <c r="C13" s="298">
        <v>14736</v>
      </c>
      <c r="D13" s="298">
        <v>13303</v>
      </c>
      <c r="E13" s="298">
        <v>12971</v>
      </c>
      <c r="F13" s="298">
        <v>11652</v>
      </c>
      <c r="G13" s="299"/>
      <c r="H13" s="297">
        <v>1476</v>
      </c>
      <c r="I13" s="298">
        <v>1276</v>
      </c>
      <c r="J13" s="298">
        <v>1010</v>
      </c>
      <c r="K13" s="298">
        <v>1036</v>
      </c>
      <c r="L13" s="298">
        <v>847</v>
      </c>
      <c r="M13" s="299"/>
    </row>
    <row r="14" spans="1:13" ht="12.75">
      <c r="A14" s="306" t="s">
        <v>23</v>
      </c>
      <c r="B14" s="297">
        <v>12406</v>
      </c>
      <c r="C14" s="298">
        <v>13511</v>
      </c>
      <c r="D14" s="298">
        <v>11352</v>
      </c>
      <c r="E14" s="298">
        <v>10906</v>
      </c>
      <c r="F14" s="298">
        <v>9902</v>
      </c>
      <c r="G14" s="299"/>
      <c r="H14" s="297">
        <v>919</v>
      </c>
      <c r="I14" s="298">
        <v>1464</v>
      </c>
      <c r="J14" s="298">
        <v>911</v>
      </c>
      <c r="K14" s="298">
        <v>1004</v>
      </c>
      <c r="L14" s="298">
        <v>719</v>
      </c>
      <c r="M14" s="299"/>
    </row>
    <row r="15" spans="1:13" ht="13.5" thickBot="1">
      <c r="A15" s="307" t="s">
        <v>24</v>
      </c>
      <c r="B15" s="300">
        <v>10934</v>
      </c>
      <c r="C15" s="301">
        <v>11552</v>
      </c>
      <c r="D15" s="301">
        <v>9648</v>
      </c>
      <c r="E15" s="301">
        <v>8780</v>
      </c>
      <c r="F15" s="301">
        <v>8878</v>
      </c>
      <c r="G15" s="302"/>
      <c r="H15" s="300">
        <v>745</v>
      </c>
      <c r="I15" s="301">
        <v>912</v>
      </c>
      <c r="J15" s="301">
        <v>875</v>
      </c>
      <c r="K15" s="301">
        <v>726</v>
      </c>
      <c r="L15" s="301">
        <v>677</v>
      </c>
      <c r="M15" s="302"/>
    </row>
    <row r="16" ht="12.75">
      <c r="A16" s="296" t="s">
        <v>68</v>
      </c>
    </row>
    <row r="17" ht="13.5" thickBot="1"/>
    <row r="18" spans="2:13" ht="19.5" customHeight="1" thickBot="1">
      <c r="B18" s="353" t="s">
        <v>62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5"/>
    </row>
    <row r="19" spans="1:13" s="303" customFormat="1" ht="12.75">
      <c r="A19" s="10"/>
      <c r="B19" s="370" t="s">
        <v>65</v>
      </c>
      <c r="C19" s="371"/>
      <c r="D19" s="371"/>
      <c r="E19" s="371"/>
      <c r="F19" s="371"/>
      <c r="G19" s="372"/>
      <c r="H19" s="364" t="s">
        <v>66</v>
      </c>
      <c r="I19" s="365"/>
      <c r="J19" s="365"/>
      <c r="K19" s="365"/>
      <c r="L19" s="365"/>
      <c r="M19" s="366"/>
    </row>
    <row r="20" spans="2:13" s="286" customFormat="1" ht="12" thickBot="1">
      <c r="B20" s="373">
        <v>2010</v>
      </c>
      <c r="C20" s="374">
        <v>2011</v>
      </c>
      <c r="D20" s="374">
        <v>2012</v>
      </c>
      <c r="E20" s="374">
        <v>2013</v>
      </c>
      <c r="F20" s="374">
        <v>2014</v>
      </c>
      <c r="G20" s="375">
        <v>2015</v>
      </c>
      <c r="H20" s="367">
        <v>2010</v>
      </c>
      <c r="I20" s="368">
        <v>2011</v>
      </c>
      <c r="J20" s="368">
        <v>2012</v>
      </c>
      <c r="K20" s="368">
        <v>2013</v>
      </c>
      <c r="L20" s="368">
        <v>2014</v>
      </c>
      <c r="M20" s="369">
        <v>2015</v>
      </c>
    </row>
    <row r="21" spans="1:13" ht="12.75">
      <c r="A21" s="305" t="s">
        <v>67</v>
      </c>
      <c r="B21" s="297">
        <v>155</v>
      </c>
      <c r="C21" s="298">
        <v>281</v>
      </c>
      <c r="D21" s="298">
        <v>283</v>
      </c>
      <c r="E21" s="298">
        <v>273</v>
      </c>
      <c r="F21" s="298">
        <v>158</v>
      </c>
      <c r="G21" s="299">
        <v>167</v>
      </c>
      <c r="H21" s="297">
        <v>57</v>
      </c>
      <c r="I21" s="298">
        <v>89</v>
      </c>
      <c r="J21" s="298">
        <v>89</v>
      </c>
      <c r="K21" s="298">
        <v>72</v>
      </c>
      <c r="L21" s="298">
        <v>52</v>
      </c>
      <c r="M21" s="299">
        <v>88</v>
      </c>
    </row>
    <row r="22" spans="1:13" ht="12.75">
      <c r="A22" s="306" t="s">
        <v>14</v>
      </c>
      <c r="B22" s="297">
        <v>290</v>
      </c>
      <c r="C22" s="298">
        <v>294</v>
      </c>
      <c r="D22" s="298">
        <v>234</v>
      </c>
      <c r="E22" s="298">
        <v>340</v>
      </c>
      <c r="F22" s="298">
        <v>271</v>
      </c>
      <c r="G22" s="299">
        <v>234</v>
      </c>
      <c r="H22" s="297">
        <v>114</v>
      </c>
      <c r="I22" s="298">
        <v>66</v>
      </c>
      <c r="J22" s="298">
        <v>56</v>
      </c>
      <c r="K22" s="298">
        <v>86</v>
      </c>
      <c r="L22" s="298">
        <v>60</v>
      </c>
      <c r="M22" s="299">
        <v>114</v>
      </c>
    </row>
    <row r="23" spans="1:13" ht="12.75">
      <c r="A23" s="306" t="s">
        <v>15</v>
      </c>
      <c r="B23" s="297">
        <v>435</v>
      </c>
      <c r="C23" s="298">
        <v>406</v>
      </c>
      <c r="D23" s="298">
        <v>237</v>
      </c>
      <c r="E23" s="298">
        <v>172</v>
      </c>
      <c r="F23" s="298">
        <v>236</v>
      </c>
      <c r="G23" s="299">
        <v>300</v>
      </c>
      <c r="H23" s="297">
        <v>93</v>
      </c>
      <c r="I23" s="298">
        <v>121</v>
      </c>
      <c r="J23" s="298">
        <v>90</v>
      </c>
      <c r="K23" s="298">
        <v>87</v>
      </c>
      <c r="L23" s="298">
        <v>73</v>
      </c>
      <c r="M23" s="299">
        <v>84</v>
      </c>
    </row>
    <row r="24" spans="1:13" ht="12.75">
      <c r="A24" s="306" t="s">
        <v>16</v>
      </c>
      <c r="B24" s="297">
        <v>229</v>
      </c>
      <c r="C24" s="298">
        <v>271</v>
      </c>
      <c r="D24" s="298">
        <v>179</v>
      </c>
      <c r="E24" s="298">
        <v>191</v>
      </c>
      <c r="F24" s="298">
        <v>206</v>
      </c>
      <c r="G24" s="299">
        <v>223</v>
      </c>
      <c r="H24" s="297">
        <v>106</v>
      </c>
      <c r="I24" s="298">
        <v>107</v>
      </c>
      <c r="J24" s="298">
        <v>68</v>
      </c>
      <c r="K24" s="298">
        <v>91</v>
      </c>
      <c r="L24" s="298">
        <v>91</v>
      </c>
      <c r="M24" s="299">
        <v>74</v>
      </c>
    </row>
    <row r="25" spans="1:13" ht="12.75">
      <c r="A25" s="306" t="s">
        <v>17</v>
      </c>
      <c r="B25" s="297">
        <v>201</v>
      </c>
      <c r="C25" s="298">
        <v>183</v>
      </c>
      <c r="D25" s="298">
        <v>137</v>
      </c>
      <c r="E25" s="298">
        <v>185</v>
      </c>
      <c r="F25" s="298">
        <v>173</v>
      </c>
      <c r="G25" s="299">
        <v>187</v>
      </c>
      <c r="H25" s="297">
        <v>72</v>
      </c>
      <c r="I25" s="298">
        <v>93</v>
      </c>
      <c r="J25" s="298">
        <v>58</v>
      </c>
      <c r="K25" s="298">
        <v>66</v>
      </c>
      <c r="L25" s="298">
        <v>75</v>
      </c>
      <c r="M25" s="299">
        <v>54</v>
      </c>
    </row>
    <row r="26" spans="1:13" ht="12.75">
      <c r="A26" s="306" t="s">
        <v>18</v>
      </c>
      <c r="B26" s="297">
        <v>264</v>
      </c>
      <c r="C26" s="298">
        <v>212</v>
      </c>
      <c r="D26" s="298">
        <v>197</v>
      </c>
      <c r="E26" s="298">
        <v>136</v>
      </c>
      <c r="F26" s="298">
        <v>203</v>
      </c>
      <c r="G26" s="299">
        <v>228</v>
      </c>
      <c r="H26" s="297">
        <v>111</v>
      </c>
      <c r="I26" s="298">
        <v>98</v>
      </c>
      <c r="J26" s="298">
        <v>82</v>
      </c>
      <c r="K26" s="298">
        <v>78</v>
      </c>
      <c r="L26" s="298">
        <v>77</v>
      </c>
      <c r="M26" s="299">
        <v>80</v>
      </c>
    </row>
    <row r="27" spans="1:13" ht="12.75">
      <c r="A27" s="306" t="s">
        <v>19</v>
      </c>
      <c r="B27" s="297">
        <v>200</v>
      </c>
      <c r="C27" s="298">
        <v>153</v>
      </c>
      <c r="D27" s="298">
        <v>139</v>
      </c>
      <c r="E27" s="298">
        <v>189</v>
      </c>
      <c r="F27" s="298">
        <v>170</v>
      </c>
      <c r="G27" s="299">
        <v>171</v>
      </c>
      <c r="H27" s="297">
        <v>79</v>
      </c>
      <c r="I27" s="298">
        <v>45</v>
      </c>
      <c r="J27" s="298">
        <v>86</v>
      </c>
      <c r="K27" s="298">
        <v>61</v>
      </c>
      <c r="L27" s="298">
        <v>64</v>
      </c>
      <c r="M27" s="299">
        <v>92</v>
      </c>
    </row>
    <row r="28" spans="1:13" ht="12.75">
      <c r="A28" s="306" t="s">
        <v>20</v>
      </c>
      <c r="B28" s="297">
        <v>180</v>
      </c>
      <c r="C28" s="298">
        <v>174</v>
      </c>
      <c r="D28" s="298">
        <v>112</v>
      </c>
      <c r="E28" s="298">
        <v>143</v>
      </c>
      <c r="F28" s="298">
        <v>217</v>
      </c>
      <c r="G28" s="299">
        <v>133</v>
      </c>
      <c r="H28" s="297">
        <v>86</v>
      </c>
      <c r="I28" s="298">
        <v>64</v>
      </c>
      <c r="J28" s="298">
        <v>60</v>
      </c>
      <c r="K28" s="298">
        <v>48</v>
      </c>
      <c r="L28" s="298">
        <v>51</v>
      </c>
      <c r="M28" s="299">
        <v>64</v>
      </c>
    </row>
    <row r="29" spans="1:13" ht="12.75">
      <c r="A29" s="306" t="s">
        <v>21</v>
      </c>
      <c r="B29" s="297">
        <v>162</v>
      </c>
      <c r="C29" s="298">
        <v>122</v>
      </c>
      <c r="D29" s="298">
        <v>124</v>
      </c>
      <c r="E29" s="298">
        <v>140</v>
      </c>
      <c r="F29" s="298">
        <v>175</v>
      </c>
      <c r="G29" s="299">
        <v>140</v>
      </c>
      <c r="H29" s="297">
        <v>88</v>
      </c>
      <c r="I29" s="298">
        <v>92</v>
      </c>
      <c r="J29" s="298">
        <v>36</v>
      </c>
      <c r="K29" s="298">
        <v>81</v>
      </c>
      <c r="L29" s="298">
        <v>80</v>
      </c>
      <c r="M29" s="299">
        <v>57</v>
      </c>
    </row>
    <row r="30" spans="1:13" ht="12.75">
      <c r="A30" s="306" t="s">
        <v>22</v>
      </c>
      <c r="B30" s="297">
        <v>118</v>
      </c>
      <c r="C30" s="298">
        <v>306</v>
      </c>
      <c r="D30" s="298">
        <v>70</v>
      </c>
      <c r="E30" s="298">
        <v>153</v>
      </c>
      <c r="F30" s="298">
        <v>89</v>
      </c>
      <c r="G30" s="299"/>
      <c r="H30" s="297">
        <v>61</v>
      </c>
      <c r="I30" s="298">
        <v>53</v>
      </c>
      <c r="J30" s="298">
        <v>50</v>
      </c>
      <c r="K30" s="298">
        <v>51</v>
      </c>
      <c r="L30" s="298">
        <v>41</v>
      </c>
      <c r="M30" s="299"/>
    </row>
    <row r="31" spans="1:13" ht="12.75">
      <c r="A31" s="306" t="s">
        <v>23</v>
      </c>
      <c r="B31" s="297">
        <v>110</v>
      </c>
      <c r="C31" s="298">
        <v>72</v>
      </c>
      <c r="D31" s="298">
        <v>70</v>
      </c>
      <c r="E31" s="298">
        <v>80</v>
      </c>
      <c r="F31" s="298">
        <v>58</v>
      </c>
      <c r="G31" s="299"/>
      <c r="H31" s="297">
        <v>57</v>
      </c>
      <c r="I31" s="298">
        <v>57</v>
      </c>
      <c r="J31" s="298">
        <v>40</v>
      </c>
      <c r="K31" s="298">
        <v>46</v>
      </c>
      <c r="L31" s="298">
        <v>31</v>
      </c>
      <c r="M31" s="299"/>
    </row>
    <row r="32" spans="1:13" ht="13.5" thickBot="1">
      <c r="A32" s="307" t="s">
        <v>24</v>
      </c>
      <c r="B32" s="300">
        <v>99</v>
      </c>
      <c r="C32" s="301">
        <v>77</v>
      </c>
      <c r="D32" s="301">
        <v>54</v>
      </c>
      <c r="E32" s="301">
        <v>64</v>
      </c>
      <c r="F32" s="301">
        <v>58</v>
      </c>
      <c r="G32" s="302"/>
      <c r="H32" s="300">
        <v>30</v>
      </c>
      <c r="I32" s="301">
        <v>44</v>
      </c>
      <c r="J32" s="301">
        <v>28</v>
      </c>
      <c r="K32" s="301">
        <v>33</v>
      </c>
      <c r="L32" s="301">
        <v>41</v>
      </c>
      <c r="M32" s="302"/>
    </row>
    <row r="33" spans="1:13" s="45" customFormat="1" ht="12.75">
      <c r="A33" s="296" t="s">
        <v>68</v>
      </c>
      <c r="B33"/>
      <c r="C33"/>
      <c r="D33"/>
      <c r="E33"/>
      <c r="F33"/>
      <c r="G33"/>
      <c r="H33"/>
      <c r="I33" s="98"/>
      <c r="J33" s="98"/>
      <c r="K33"/>
      <c r="L33" s="166"/>
      <c r="M33" s="166"/>
    </row>
    <row r="34" s="45" customFormat="1" ht="39" customHeight="1"/>
  </sheetData>
  <sheetProtection/>
  <mergeCells count="6">
    <mergeCell ref="B19:G19"/>
    <mergeCell ref="B1:M1"/>
    <mergeCell ref="B18:M18"/>
    <mergeCell ref="H2:M2"/>
    <mergeCell ref="H19:M19"/>
    <mergeCell ref="B2:G2"/>
  </mergeCells>
  <conditionalFormatting sqref="H4:L15 B4:F15 B21:F32 H21:L32">
    <cfRule type="cellIs" priority="1" dxfId="1" operator="equal" stopIfTrue="1">
      <formula>0</formula>
    </cfRule>
  </conditionalFormatting>
  <conditionalFormatting sqref="G4:G15 M4:M15 G21:G32 M21:M32">
    <cfRule type="cellIs" priority="2" dxfId="0" operator="equal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showGridLines="0" zoomScale="80" zoomScaleNormal="80" zoomScalePageLayoutView="0" workbookViewId="0" topLeftCell="A1">
      <pane ySplit="1" topLeftCell="A2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8515625" style="2" customWidth="1"/>
    <col min="2" max="13" width="12.57421875" style="0" customWidth="1"/>
    <col min="14" max="23" width="12.7109375" style="0" customWidth="1"/>
  </cols>
  <sheetData>
    <row r="1" s="88" customFormat="1" ht="16.5" thickBot="1">
      <c r="A1" s="159" t="s">
        <v>4</v>
      </c>
    </row>
    <row r="2" spans="1:23" s="88" customFormat="1" ht="15.75" thickBot="1">
      <c r="A2" s="5"/>
      <c r="B2" s="156" t="s">
        <v>83</v>
      </c>
      <c r="C2" s="157" t="s">
        <v>84</v>
      </c>
      <c r="D2" s="157" t="s">
        <v>85</v>
      </c>
      <c r="E2" s="157" t="s">
        <v>86</v>
      </c>
      <c r="F2" s="157" t="s">
        <v>87</v>
      </c>
      <c r="G2" s="157" t="s">
        <v>88</v>
      </c>
      <c r="H2" s="157" t="s">
        <v>89</v>
      </c>
      <c r="I2" s="157" t="s">
        <v>90</v>
      </c>
      <c r="J2" s="157" t="s">
        <v>91</v>
      </c>
      <c r="K2" s="157" t="s">
        <v>92</v>
      </c>
      <c r="L2" s="157" t="s">
        <v>93</v>
      </c>
      <c r="M2" s="158" t="s">
        <v>94</v>
      </c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s="88" customFormat="1" ht="15">
      <c r="A3" s="188" t="s">
        <v>0</v>
      </c>
      <c r="B3" s="189">
        <v>3291068</v>
      </c>
      <c r="C3" s="190">
        <v>3254242</v>
      </c>
      <c r="D3" s="190">
        <v>3154751</v>
      </c>
      <c r="E3" s="190">
        <v>3048316</v>
      </c>
      <c r="F3" s="190">
        <v>3027797</v>
      </c>
      <c r="G3" s="190">
        <v>2988226</v>
      </c>
      <c r="H3" s="190">
        <v>3107470</v>
      </c>
      <c r="I3" s="190">
        <v>3325916</v>
      </c>
      <c r="J3" s="190">
        <v>3308559</v>
      </c>
      <c r="K3" s="190">
        <v>3404931</v>
      </c>
      <c r="L3" s="190">
        <v>3471254</v>
      </c>
      <c r="M3" s="191">
        <v>3453317</v>
      </c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 s="88" customFormat="1" ht="15">
      <c r="A4" s="192" t="s">
        <v>39</v>
      </c>
      <c r="B4" s="193">
        <v>160130</v>
      </c>
      <c r="C4" s="194">
        <v>156126</v>
      </c>
      <c r="D4" s="194">
        <v>148176</v>
      </c>
      <c r="E4" s="194">
        <v>141693</v>
      </c>
      <c r="F4" s="190">
        <v>137956</v>
      </c>
      <c r="G4" s="190">
        <v>135010</v>
      </c>
      <c r="H4" s="190">
        <v>139825</v>
      </c>
      <c r="I4" s="190">
        <v>151764</v>
      </c>
      <c r="J4" s="190">
        <v>153865</v>
      </c>
      <c r="K4" s="190">
        <v>155285</v>
      </c>
      <c r="L4" s="190">
        <v>163835</v>
      </c>
      <c r="M4" s="191">
        <v>165327</v>
      </c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s="88" customFormat="1" ht="15">
      <c r="A5" s="192" t="s">
        <v>1</v>
      </c>
      <c r="B5" s="193">
        <v>20342</v>
      </c>
      <c r="C5" s="194">
        <v>20282</v>
      </c>
      <c r="D5" s="194">
        <v>19273</v>
      </c>
      <c r="E5" s="194">
        <v>18248</v>
      </c>
      <c r="F5" s="190">
        <v>17569</v>
      </c>
      <c r="G5" s="190">
        <v>17121</v>
      </c>
      <c r="H5" s="190">
        <v>17321</v>
      </c>
      <c r="I5" s="190">
        <v>18258</v>
      </c>
      <c r="J5" s="190">
        <v>18885</v>
      </c>
      <c r="K5" s="190">
        <v>19322</v>
      </c>
      <c r="L5" s="190">
        <v>20565</v>
      </c>
      <c r="M5" s="191">
        <v>20798</v>
      </c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s="88" customFormat="1" ht="15">
      <c r="A6" s="192" t="s">
        <v>2</v>
      </c>
      <c r="B6" s="193">
        <v>2933</v>
      </c>
      <c r="C6" s="194">
        <v>2878</v>
      </c>
      <c r="D6" s="194">
        <v>2611</v>
      </c>
      <c r="E6" s="194">
        <v>2200</v>
      </c>
      <c r="F6" s="190">
        <v>1991</v>
      </c>
      <c r="G6" s="190">
        <v>1817</v>
      </c>
      <c r="H6" s="190">
        <v>1636</v>
      </c>
      <c r="I6" s="190">
        <v>1700</v>
      </c>
      <c r="J6" s="190">
        <v>1983</v>
      </c>
      <c r="K6" s="190">
        <v>2325</v>
      </c>
      <c r="L6" s="190">
        <v>2598</v>
      </c>
      <c r="M6" s="191">
        <v>2747</v>
      </c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s="88" customFormat="1" ht="15">
      <c r="A7" s="192" t="s">
        <v>3</v>
      </c>
      <c r="B7" s="193">
        <v>1572</v>
      </c>
      <c r="C7" s="194">
        <v>1577</v>
      </c>
      <c r="D7" s="194">
        <v>1483</v>
      </c>
      <c r="E7" s="194">
        <v>1369</v>
      </c>
      <c r="F7" s="190">
        <v>1286</v>
      </c>
      <c r="G7" s="190">
        <v>1270</v>
      </c>
      <c r="H7" s="190">
        <v>1267</v>
      </c>
      <c r="I7" s="190">
        <v>1355</v>
      </c>
      <c r="J7" s="190">
        <v>1377</v>
      </c>
      <c r="K7" s="190">
        <v>1509</v>
      </c>
      <c r="L7" s="190">
        <v>1616</v>
      </c>
      <c r="M7" s="191">
        <v>1597</v>
      </c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 s="88" customFormat="1" ht="15.75" thickBot="1">
      <c r="A8" s="195" t="s">
        <v>13</v>
      </c>
      <c r="B8" s="196">
        <f aca="true" t="shared" si="0" ref="B8:M8">SUM(B6:B7)</f>
        <v>4505</v>
      </c>
      <c r="C8" s="197">
        <f t="shared" si="0"/>
        <v>4455</v>
      </c>
      <c r="D8" s="197">
        <f t="shared" si="0"/>
        <v>4094</v>
      </c>
      <c r="E8" s="197">
        <f t="shared" si="0"/>
        <v>3569</v>
      </c>
      <c r="F8" s="197">
        <f t="shared" si="0"/>
        <v>3277</v>
      </c>
      <c r="G8" s="197">
        <f t="shared" si="0"/>
        <v>3087</v>
      </c>
      <c r="H8" s="197">
        <f t="shared" si="0"/>
        <v>2903</v>
      </c>
      <c r="I8" s="197">
        <f t="shared" si="0"/>
        <v>3055</v>
      </c>
      <c r="J8" s="197">
        <f t="shared" si="0"/>
        <v>3360</v>
      </c>
      <c r="K8" s="197">
        <f t="shared" si="0"/>
        <v>3834</v>
      </c>
      <c r="L8" s="197">
        <f t="shared" si="0"/>
        <v>4214</v>
      </c>
      <c r="M8" s="198">
        <f t="shared" si="0"/>
        <v>4344</v>
      </c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s="88" customFormat="1" ht="12.75">
      <c r="A9" s="12" t="s">
        <v>41</v>
      </c>
      <c r="B9" s="12" t="s">
        <v>38</v>
      </c>
      <c r="F9" s="199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s="88" customFormat="1" ht="15.75" thickBot="1">
      <c r="A10" s="5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 s="88" customFormat="1" ht="15.75" thickBot="1">
      <c r="A11" s="5"/>
      <c r="B11" s="156" t="s">
        <v>104</v>
      </c>
      <c r="C11" s="157" t="s">
        <v>105</v>
      </c>
      <c r="D11" s="157" t="s">
        <v>106</v>
      </c>
      <c r="E11" s="157" t="s">
        <v>107</v>
      </c>
      <c r="F11" s="157" t="s">
        <v>108</v>
      </c>
      <c r="G11" s="157" t="s">
        <v>109</v>
      </c>
      <c r="H11" s="157" t="s">
        <v>110</v>
      </c>
      <c r="I11" s="157" t="s">
        <v>111</v>
      </c>
      <c r="J11" s="157" t="s">
        <v>112</v>
      </c>
      <c r="K11" s="157" t="s">
        <v>113</v>
      </c>
      <c r="L11" s="157" t="s">
        <v>114</v>
      </c>
      <c r="M11" s="158" t="s">
        <v>115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s="88" customFormat="1" ht="15">
      <c r="A12" s="188" t="s">
        <v>0</v>
      </c>
      <c r="B12" s="189">
        <v>3623051</v>
      </c>
      <c r="C12" s="190">
        <v>3591080</v>
      </c>
      <c r="D12" s="190">
        <v>3506443</v>
      </c>
      <c r="E12" s="190">
        <v>3419635</v>
      </c>
      <c r="F12" s="190">
        <v>3371545</v>
      </c>
      <c r="G12" s="190">
        <v>3325988</v>
      </c>
      <c r="H12" s="190">
        <v>3404396</v>
      </c>
      <c r="I12" s="190">
        <v>3568994</v>
      </c>
      <c r="J12" s="190">
        <v>3568524</v>
      </c>
      <c r="K12" s="190">
        <v>3595319</v>
      </c>
      <c r="L12" s="190">
        <v>3664597</v>
      </c>
      <c r="M12" s="191">
        <v>3636095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s="88" customFormat="1" ht="15">
      <c r="A13" s="192" t="s">
        <v>39</v>
      </c>
      <c r="B13" s="193">
        <v>174569</v>
      </c>
      <c r="C13" s="194">
        <v>170438</v>
      </c>
      <c r="D13" s="194">
        <v>161967</v>
      </c>
      <c r="E13" s="194">
        <v>155940</v>
      </c>
      <c r="F13" s="190">
        <v>151539</v>
      </c>
      <c r="G13" s="190">
        <v>150269</v>
      </c>
      <c r="H13" s="190">
        <v>152435</v>
      </c>
      <c r="I13" s="190">
        <v>161648</v>
      </c>
      <c r="J13" s="190">
        <v>163220</v>
      </c>
      <c r="K13" s="190">
        <v>164124</v>
      </c>
      <c r="L13" s="190">
        <v>174951</v>
      </c>
      <c r="M13" s="191">
        <v>174874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 s="88" customFormat="1" ht="15">
      <c r="A14" s="192" t="s">
        <v>1</v>
      </c>
      <c r="B14" s="193">
        <v>21951</v>
      </c>
      <c r="C14" s="194">
        <v>21542</v>
      </c>
      <c r="D14" s="194">
        <v>20763</v>
      </c>
      <c r="E14" s="194">
        <v>19635</v>
      </c>
      <c r="F14" s="190">
        <v>18896</v>
      </c>
      <c r="G14" s="190">
        <v>18428</v>
      </c>
      <c r="H14" s="190">
        <v>18666</v>
      </c>
      <c r="I14" s="190">
        <v>19425</v>
      </c>
      <c r="J14" s="190">
        <v>19632</v>
      </c>
      <c r="K14" s="190">
        <v>19915</v>
      </c>
      <c r="L14" s="190">
        <v>21803</v>
      </c>
      <c r="M14" s="191">
        <v>21877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s="88" customFormat="1" ht="15">
      <c r="A15" s="192" t="s">
        <v>2</v>
      </c>
      <c r="B15" s="193">
        <v>3021</v>
      </c>
      <c r="C15" s="194">
        <v>2967</v>
      </c>
      <c r="D15" s="194">
        <v>2775</v>
      </c>
      <c r="E15" s="194">
        <v>2340</v>
      </c>
      <c r="F15" s="190">
        <v>2081</v>
      </c>
      <c r="G15" s="190">
        <v>1926</v>
      </c>
      <c r="H15" s="190">
        <v>1867</v>
      </c>
      <c r="I15" s="190">
        <v>1859</v>
      </c>
      <c r="J15" s="190">
        <v>2069</v>
      </c>
      <c r="K15" s="190">
        <v>2337</v>
      </c>
      <c r="L15" s="190">
        <v>2741</v>
      </c>
      <c r="M15" s="191">
        <v>2890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s="88" customFormat="1" ht="15">
      <c r="A16" s="192" t="s">
        <v>3</v>
      </c>
      <c r="B16" s="193">
        <v>1701</v>
      </c>
      <c r="C16" s="194">
        <v>1691</v>
      </c>
      <c r="D16" s="194">
        <v>1652</v>
      </c>
      <c r="E16" s="194">
        <v>1499</v>
      </c>
      <c r="F16" s="190">
        <v>1455</v>
      </c>
      <c r="G16" s="190">
        <v>1429</v>
      </c>
      <c r="H16" s="190">
        <v>1413</v>
      </c>
      <c r="I16" s="190">
        <v>1449</v>
      </c>
      <c r="J16" s="190">
        <v>1528</v>
      </c>
      <c r="K16" s="190">
        <v>1619</v>
      </c>
      <c r="L16" s="190">
        <v>1739</v>
      </c>
      <c r="M16" s="191">
        <v>1768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s="88" customFormat="1" ht="15.75" thickBot="1">
      <c r="A17" s="195" t="s">
        <v>13</v>
      </c>
      <c r="B17" s="196">
        <f>SUM(B15:B16)</f>
        <v>4722</v>
      </c>
      <c r="C17" s="197">
        <f aca="true" t="shared" si="1" ref="C17:M17">SUM(C15:C16)</f>
        <v>4658</v>
      </c>
      <c r="D17" s="197">
        <f t="shared" si="1"/>
        <v>4427</v>
      </c>
      <c r="E17" s="197">
        <f t="shared" si="1"/>
        <v>3839</v>
      </c>
      <c r="F17" s="197">
        <f t="shared" si="1"/>
        <v>3536</v>
      </c>
      <c r="G17" s="197">
        <f t="shared" si="1"/>
        <v>3355</v>
      </c>
      <c r="H17" s="197">
        <f t="shared" si="1"/>
        <v>3280</v>
      </c>
      <c r="I17" s="197">
        <f t="shared" si="1"/>
        <v>3308</v>
      </c>
      <c r="J17" s="197">
        <f t="shared" si="1"/>
        <v>3597</v>
      </c>
      <c r="K17" s="197">
        <f t="shared" si="1"/>
        <v>3956</v>
      </c>
      <c r="L17" s="197">
        <f t="shared" si="1"/>
        <v>4480</v>
      </c>
      <c r="M17" s="198">
        <f t="shared" si="1"/>
        <v>4658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88" customFormat="1" ht="12.75">
      <c r="A18" s="12" t="s">
        <v>41</v>
      </c>
      <c r="B18" s="12" t="s">
        <v>38</v>
      </c>
      <c r="F18" s="199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="88" customFormat="1" ht="13.5" thickBot="1">
      <c r="A19" s="5"/>
    </row>
    <row r="20" spans="1:13" s="88" customFormat="1" ht="15.75" thickBot="1">
      <c r="A20" s="5"/>
      <c r="B20" s="156" t="s">
        <v>132</v>
      </c>
      <c r="C20" s="157" t="s">
        <v>133</v>
      </c>
      <c r="D20" s="157" t="s">
        <v>134</v>
      </c>
      <c r="E20" s="157" t="s">
        <v>135</v>
      </c>
      <c r="F20" s="157" t="s">
        <v>136</v>
      </c>
      <c r="G20" s="157" t="s">
        <v>137</v>
      </c>
      <c r="H20" s="157" t="s">
        <v>138</v>
      </c>
      <c r="I20" s="157" t="s">
        <v>139</v>
      </c>
      <c r="J20" s="157" t="s">
        <v>140</v>
      </c>
      <c r="K20" s="157" t="s">
        <v>141</v>
      </c>
      <c r="L20" s="157" t="s">
        <v>142</v>
      </c>
      <c r="M20" s="158" t="s">
        <v>143</v>
      </c>
    </row>
    <row r="21" spans="1:13" s="88" customFormat="1" ht="15">
      <c r="A21" s="188" t="s">
        <v>0</v>
      </c>
      <c r="B21" s="189">
        <v>3770895</v>
      </c>
      <c r="C21" s="190">
        <v>3745178</v>
      </c>
      <c r="D21" s="190">
        <v>3647998</v>
      </c>
      <c r="E21" s="190">
        <v>3532423</v>
      </c>
      <c r="F21" s="190">
        <v>3507502</v>
      </c>
      <c r="G21" s="190">
        <v>3463009</v>
      </c>
      <c r="H21" s="190">
        <v>3550463</v>
      </c>
      <c r="I21" s="190">
        <v>3753226</v>
      </c>
      <c r="J21" s="190">
        <v>3713398</v>
      </c>
      <c r="K21" s="190">
        <v>3775155</v>
      </c>
      <c r="L21" s="190">
        <v>3861560</v>
      </c>
      <c r="M21" s="191">
        <v>3823855</v>
      </c>
    </row>
    <row r="22" spans="1:13" s="88" customFormat="1" ht="15">
      <c r="A22" s="192" t="s">
        <v>39</v>
      </c>
      <c r="B22" s="193">
        <v>182729</v>
      </c>
      <c r="C22" s="194">
        <v>180353</v>
      </c>
      <c r="D22" s="194">
        <v>173048</v>
      </c>
      <c r="E22" s="194">
        <v>162988</v>
      </c>
      <c r="F22" s="190">
        <v>160390</v>
      </c>
      <c r="G22" s="190">
        <v>156446</v>
      </c>
      <c r="H22" s="190">
        <v>159907</v>
      </c>
      <c r="I22" s="190">
        <v>172053</v>
      </c>
      <c r="J22" s="190">
        <v>172096</v>
      </c>
      <c r="K22" s="190">
        <v>173461</v>
      </c>
      <c r="L22" s="190">
        <v>186175</v>
      </c>
      <c r="M22" s="191">
        <v>186454</v>
      </c>
    </row>
    <row r="23" spans="1:13" s="88" customFormat="1" ht="15">
      <c r="A23" s="192" t="s">
        <v>1</v>
      </c>
      <c r="B23" s="193">
        <v>22898</v>
      </c>
      <c r="C23" s="194">
        <v>22671</v>
      </c>
      <c r="D23" s="194">
        <v>21930</v>
      </c>
      <c r="E23" s="194">
        <v>20146</v>
      </c>
      <c r="F23" s="190">
        <v>19711</v>
      </c>
      <c r="G23" s="190">
        <v>19018</v>
      </c>
      <c r="H23" s="190">
        <v>19355</v>
      </c>
      <c r="I23" s="190">
        <v>20396</v>
      </c>
      <c r="J23" s="190">
        <v>20589</v>
      </c>
      <c r="K23" s="190">
        <v>20931</v>
      </c>
      <c r="L23" s="190">
        <v>22907</v>
      </c>
      <c r="M23" s="191">
        <v>22962</v>
      </c>
    </row>
    <row r="24" spans="1:13" s="88" customFormat="1" ht="15">
      <c r="A24" s="192" t="s">
        <v>2</v>
      </c>
      <c r="B24" s="193">
        <v>3160</v>
      </c>
      <c r="C24" s="194">
        <v>3160</v>
      </c>
      <c r="D24" s="194">
        <v>2953</v>
      </c>
      <c r="E24" s="194">
        <v>2414</v>
      </c>
      <c r="F24" s="190">
        <v>2224</v>
      </c>
      <c r="G24" s="190">
        <v>2023</v>
      </c>
      <c r="H24" s="190">
        <v>1894</v>
      </c>
      <c r="I24" s="190">
        <v>1964</v>
      </c>
      <c r="J24" s="190">
        <v>2176</v>
      </c>
      <c r="K24" s="190">
        <v>2592</v>
      </c>
      <c r="L24" s="190">
        <v>2970</v>
      </c>
      <c r="M24" s="191">
        <v>3031</v>
      </c>
    </row>
    <row r="25" spans="1:13" s="88" customFormat="1" ht="15">
      <c r="A25" s="192" t="s">
        <v>3</v>
      </c>
      <c r="B25" s="193">
        <v>1828</v>
      </c>
      <c r="C25" s="194">
        <v>1767</v>
      </c>
      <c r="D25" s="194">
        <v>1679</v>
      </c>
      <c r="E25" s="194">
        <v>1534</v>
      </c>
      <c r="F25" s="190">
        <v>1494</v>
      </c>
      <c r="G25" s="190">
        <v>1448</v>
      </c>
      <c r="H25" s="190">
        <v>1447</v>
      </c>
      <c r="I25" s="190">
        <v>1500</v>
      </c>
      <c r="J25" s="190">
        <v>1583</v>
      </c>
      <c r="K25" s="190">
        <v>1658</v>
      </c>
      <c r="L25" s="190">
        <v>1787</v>
      </c>
      <c r="M25" s="191">
        <v>1804</v>
      </c>
    </row>
    <row r="26" spans="1:13" s="88" customFormat="1" ht="15.75" thickBot="1">
      <c r="A26" s="195" t="s">
        <v>13</v>
      </c>
      <c r="B26" s="196">
        <f aca="true" t="shared" si="2" ref="B26:M26">SUM(B24:B25)</f>
        <v>4988</v>
      </c>
      <c r="C26" s="197">
        <f t="shared" si="2"/>
        <v>4927</v>
      </c>
      <c r="D26" s="197">
        <f t="shared" si="2"/>
        <v>4632</v>
      </c>
      <c r="E26" s="197">
        <f t="shared" si="2"/>
        <v>3948</v>
      </c>
      <c r="F26" s="197">
        <f t="shared" si="2"/>
        <v>3718</v>
      </c>
      <c r="G26" s="197">
        <f t="shared" si="2"/>
        <v>3471</v>
      </c>
      <c r="H26" s="197">
        <f t="shared" si="2"/>
        <v>3341</v>
      </c>
      <c r="I26" s="197">
        <f t="shared" si="2"/>
        <v>3464</v>
      </c>
      <c r="J26" s="197">
        <f t="shared" si="2"/>
        <v>3759</v>
      </c>
      <c r="K26" s="197">
        <f t="shared" si="2"/>
        <v>4250</v>
      </c>
      <c r="L26" s="197">
        <f t="shared" si="2"/>
        <v>4757</v>
      </c>
      <c r="M26" s="198">
        <f t="shared" si="2"/>
        <v>4835</v>
      </c>
    </row>
    <row r="27" ht="13.5" thickBot="1"/>
    <row r="28" spans="2:23" ht="19.5" customHeight="1" thickBot="1">
      <c r="B28" s="256">
        <v>42005</v>
      </c>
      <c r="C28" s="257">
        <v>42036</v>
      </c>
      <c r="D28" s="258">
        <v>42064</v>
      </c>
      <c r="E28" s="257">
        <v>42095</v>
      </c>
      <c r="F28" s="258">
        <v>42125</v>
      </c>
      <c r="G28" s="257">
        <v>42156</v>
      </c>
      <c r="H28" s="258">
        <v>42186</v>
      </c>
      <c r="I28" s="257">
        <v>42217</v>
      </c>
      <c r="J28" s="258">
        <v>42248</v>
      </c>
      <c r="K28" s="257">
        <v>42278</v>
      </c>
      <c r="L28" s="258">
        <v>42309</v>
      </c>
      <c r="M28" s="259">
        <v>42339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5">
      <c r="A29" s="19" t="s">
        <v>0</v>
      </c>
      <c r="B29" s="114">
        <v>3943747</v>
      </c>
      <c r="C29" s="115">
        <v>3911654</v>
      </c>
      <c r="D29" s="115">
        <v>3817193</v>
      </c>
      <c r="E29" s="115">
        <v>3691040</v>
      </c>
      <c r="F29" s="115">
        <v>3677857</v>
      </c>
      <c r="G29" s="115">
        <v>3598402</v>
      </c>
      <c r="H29" s="115">
        <v>3668118</v>
      </c>
      <c r="I29" s="115">
        <v>3902248</v>
      </c>
      <c r="J29" s="115">
        <v>3800497</v>
      </c>
      <c r="K29" s="115"/>
      <c r="L29" s="115"/>
      <c r="M29" s="116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5">
      <c r="A30" s="20" t="s">
        <v>39</v>
      </c>
      <c r="B30" s="117">
        <v>193730</v>
      </c>
      <c r="C30" s="118">
        <v>190631</v>
      </c>
      <c r="D30" s="118">
        <v>184159</v>
      </c>
      <c r="E30" s="118">
        <v>174108</v>
      </c>
      <c r="F30" s="115">
        <v>171018</v>
      </c>
      <c r="G30" s="115">
        <v>165089</v>
      </c>
      <c r="H30" s="115">
        <v>168051</v>
      </c>
      <c r="I30" s="115">
        <v>182197</v>
      </c>
      <c r="J30" s="115">
        <v>176770</v>
      </c>
      <c r="K30" s="115"/>
      <c r="L30" s="115"/>
      <c r="M30" s="116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5">
      <c r="A31" s="20" t="s">
        <v>1</v>
      </c>
      <c r="B31" s="117">
        <v>24016</v>
      </c>
      <c r="C31" s="118">
        <v>23759</v>
      </c>
      <c r="D31" s="118">
        <v>22962</v>
      </c>
      <c r="E31" s="118">
        <v>21381</v>
      </c>
      <c r="F31" s="115">
        <v>20730</v>
      </c>
      <c r="G31" s="115">
        <v>19903</v>
      </c>
      <c r="H31" s="115">
        <v>20017</v>
      </c>
      <c r="I31" s="115">
        <v>21076</v>
      </c>
      <c r="J31" s="115">
        <v>20586</v>
      </c>
      <c r="K31" s="115"/>
      <c r="L31" s="115"/>
      <c r="M31" s="116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5">
      <c r="A32" s="20" t="s">
        <v>2</v>
      </c>
      <c r="B32" s="117">
        <v>3360</v>
      </c>
      <c r="C32" s="118">
        <v>3273</v>
      </c>
      <c r="D32" s="118">
        <v>3032</v>
      </c>
      <c r="E32" s="118">
        <v>2508</v>
      </c>
      <c r="F32" s="115">
        <v>2286</v>
      </c>
      <c r="G32" s="115">
        <v>2158</v>
      </c>
      <c r="H32" s="115">
        <v>1949</v>
      </c>
      <c r="I32" s="115">
        <v>2079</v>
      </c>
      <c r="J32" s="115">
        <v>2277</v>
      </c>
      <c r="K32" s="115"/>
      <c r="L32" s="115"/>
      <c r="M32" s="116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5">
      <c r="A33" s="20" t="s">
        <v>3</v>
      </c>
      <c r="B33" s="117">
        <v>1840</v>
      </c>
      <c r="C33" s="118">
        <v>1864</v>
      </c>
      <c r="D33" s="118">
        <v>1775</v>
      </c>
      <c r="E33" s="118">
        <v>1604</v>
      </c>
      <c r="F33" s="115">
        <v>1552</v>
      </c>
      <c r="G33" s="115">
        <v>1493</v>
      </c>
      <c r="H33" s="115">
        <v>1511</v>
      </c>
      <c r="I33" s="115">
        <v>1598</v>
      </c>
      <c r="J33" s="115">
        <v>1634</v>
      </c>
      <c r="K33" s="115"/>
      <c r="L33" s="115"/>
      <c r="M33" s="116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5.75" thickBot="1">
      <c r="A34" s="25" t="s">
        <v>13</v>
      </c>
      <c r="B34" s="119">
        <f aca="true" t="shared" si="3" ref="B34:M34">SUM(B32:B33)</f>
        <v>5200</v>
      </c>
      <c r="C34" s="120">
        <f t="shared" si="3"/>
        <v>5137</v>
      </c>
      <c r="D34" s="120">
        <f t="shared" si="3"/>
        <v>4807</v>
      </c>
      <c r="E34" s="120">
        <f t="shared" si="3"/>
        <v>4112</v>
      </c>
      <c r="F34" s="120">
        <f t="shared" si="3"/>
        <v>3838</v>
      </c>
      <c r="G34" s="120">
        <f t="shared" si="3"/>
        <v>3651</v>
      </c>
      <c r="H34" s="120">
        <f t="shared" si="3"/>
        <v>3460</v>
      </c>
      <c r="I34" s="120">
        <f t="shared" si="3"/>
        <v>3677</v>
      </c>
      <c r="J34" s="120">
        <f t="shared" si="3"/>
        <v>3911</v>
      </c>
      <c r="K34" s="120">
        <f t="shared" si="3"/>
        <v>0</v>
      </c>
      <c r="L34" s="120">
        <f t="shared" si="3"/>
        <v>0</v>
      </c>
      <c r="M34" s="121">
        <f t="shared" si="3"/>
        <v>0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3.5" thickBot="1">
      <c r="A35" s="12" t="s">
        <v>41</v>
      </c>
      <c r="B35" s="12" t="s">
        <v>38</v>
      </c>
      <c r="F35" s="15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s="14" customFormat="1" ht="32.25" customHeight="1" thickBot="1">
      <c r="A36" s="163" t="s">
        <v>156</v>
      </c>
      <c r="B36" s="256">
        <v>42005</v>
      </c>
      <c r="C36" s="257">
        <v>42036</v>
      </c>
      <c r="D36" s="258">
        <v>42064</v>
      </c>
      <c r="E36" s="257">
        <v>42095</v>
      </c>
      <c r="F36" s="258">
        <v>42125</v>
      </c>
      <c r="G36" s="257">
        <v>42156</v>
      </c>
      <c r="H36" s="258">
        <v>42186</v>
      </c>
      <c r="I36" s="257">
        <v>42217</v>
      </c>
      <c r="J36" s="258">
        <v>42248</v>
      </c>
      <c r="K36" s="257">
        <v>42278</v>
      </c>
      <c r="L36" s="258">
        <v>42309</v>
      </c>
      <c r="M36" s="259">
        <v>42339</v>
      </c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2" customFormat="1" ht="15">
      <c r="A37" s="122" t="s">
        <v>0</v>
      </c>
      <c r="B37" s="130">
        <f>(B29/B21)-1</f>
        <v>0.04583845479654025</v>
      </c>
      <c r="C37" s="131">
        <f aca="true" t="shared" si="4" ref="C37:M37">(C29/C21)-1</f>
        <v>0.0444507577476958</v>
      </c>
      <c r="D37" s="131">
        <f t="shared" si="4"/>
        <v>0.046380233761093015</v>
      </c>
      <c r="E37" s="131">
        <f t="shared" si="4"/>
        <v>0.044903172694776394</v>
      </c>
      <c r="F37" s="131">
        <f t="shared" si="4"/>
        <v>0.04856875348895029</v>
      </c>
      <c r="G37" s="131">
        <f t="shared" si="4"/>
        <v>0.03909692409115895</v>
      </c>
      <c r="H37" s="131">
        <f t="shared" si="4"/>
        <v>0.03313793158807732</v>
      </c>
      <c r="I37" s="131">
        <f t="shared" si="4"/>
        <v>0.03970504307494416</v>
      </c>
      <c r="J37" s="131">
        <f t="shared" si="4"/>
        <v>0.0234553365946768</v>
      </c>
      <c r="K37" s="131">
        <f t="shared" si="4"/>
        <v>-1</v>
      </c>
      <c r="L37" s="131">
        <f t="shared" si="4"/>
        <v>-1</v>
      </c>
      <c r="M37" s="132">
        <f t="shared" si="4"/>
        <v>-1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s="2" customFormat="1" ht="15">
      <c r="A38" s="22" t="s">
        <v>39</v>
      </c>
      <c r="B38" s="123">
        <f aca="true" t="shared" si="5" ref="B38:E40">(B30/B22)-1</f>
        <v>0.06020390852026769</v>
      </c>
      <c r="C38" s="124">
        <f t="shared" si="5"/>
        <v>0.05698823972986311</v>
      </c>
      <c r="D38" s="124">
        <f t="shared" si="5"/>
        <v>0.06420761869539082</v>
      </c>
      <c r="E38" s="124">
        <f t="shared" si="5"/>
        <v>0.06822588165999943</v>
      </c>
      <c r="F38" s="124">
        <f aca="true" t="shared" si="6" ref="F38:M42">(F30/F22)-1</f>
        <v>0.06626348276077065</v>
      </c>
      <c r="G38" s="124">
        <f t="shared" si="6"/>
        <v>0.055245899543612476</v>
      </c>
      <c r="H38" s="124">
        <f t="shared" si="6"/>
        <v>0.05092960283164594</v>
      </c>
      <c r="I38" s="124">
        <f t="shared" si="6"/>
        <v>0.058958576717639266</v>
      </c>
      <c r="J38" s="124">
        <f t="shared" si="6"/>
        <v>0.027159259947936</v>
      </c>
      <c r="K38" s="124">
        <f t="shared" si="6"/>
        <v>-1</v>
      </c>
      <c r="L38" s="124">
        <f t="shared" si="6"/>
        <v>-1</v>
      </c>
      <c r="M38" s="125">
        <f t="shared" si="6"/>
        <v>-1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s="2" customFormat="1" ht="15">
      <c r="A39" s="22" t="s">
        <v>1</v>
      </c>
      <c r="B39" s="123">
        <f t="shared" si="5"/>
        <v>0.04882522491047259</v>
      </c>
      <c r="C39" s="124">
        <f t="shared" si="5"/>
        <v>0.047990825283401595</v>
      </c>
      <c r="D39" s="124">
        <f t="shared" si="5"/>
        <v>0.04705882352941182</v>
      </c>
      <c r="E39" s="124">
        <f t="shared" si="5"/>
        <v>0.06130249180978864</v>
      </c>
      <c r="F39" s="124">
        <f t="shared" si="6"/>
        <v>0.05169702196742931</v>
      </c>
      <c r="G39" s="124">
        <f t="shared" si="6"/>
        <v>0.04653486170995902</v>
      </c>
      <c r="H39" s="124">
        <f t="shared" si="6"/>
        <v>0.03420304830793075</v>
      </c>
      <c r="I39" s="124">
        <f t="shared" si="6"/>
        <v>0.03333987056285537</v>
      </c>
      <c r="J39" s="124">
        <f>(J31/J23)-1</f>
        <v>-0.00014570887367038043</v>
      </c>
      <c r="K39" s="124">
        <f t="shared" si="6"/>
        <v>-1</v>
      </c>
      <c r="L39" s="124">
        <f t="shared" si="6"/>
        <v>-1</v>
      </c>
      <c r="M39" s="125">
        <f t="shared" si="6"/>
        <v>-1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s="2" customFormat="1" ht="15">
      <c r="A40" s="22" t="s">
        <v>2</v>
      </c>
      <c r="B40" s="123">
        <f t="shared" si="5"/>
        <v>0.06329113924050622</v>
      </c>
      <c r="C40" s="124">
        <f t="shared" si="5"/>
        <v>0.035759493670886044</v>
      </c>
      <c r="D40" s="129">
        <f t="shared" si="5"/>
        <v>0.02675245513037594</v>
      </c>
      <c r="E40" s="124">
        <f t="shared" si="5"/>
        <v>0.03893951946975971</v>
      </c>
      <c r="F40" s="124">
        <f t="shared" si="6"/>
        <v>0.027877697841726556</v>
      </c>
      <c r="G40" s="124">
        <f t="shared" si="6"/>
        <v>0.06673257538309452</v>
      </c>
      <c r="H40" s="124">
        <f t="shared" si="6"/>
        <v>0.029039070749736107</v>
      </c>
      <c r="I40" s="124">
        <f t="shared" si="6"/>
        <v>0.05855397148676178</v>
      </c>
      <c r="J40" s="124">
        <f t="shared" si="6"/>
        <v>0.04641544117647056</v>
      </c>
      <c r="K40" s="124">
        <f t="shared" si="6"/>
        <v>-1</v>
      </c>
      <c r="L40" s="124">
        <f t="shared" si="6"/>
        <v>-1</v>
      </c>
      <c r="M40" s="125">
        <f t="shared" si="6"/>
        <v>-1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s="2" customFormat="1" ht="15">
      <c r="A41" s="22" t="s">
        <v>3</v>
      </c>
      <c r="B41" s="123">
        <f aca="true" t="shared" si="7" ref="B41:E42">(B33/B25)-1</f>
        <v>0.006564551422319376</v>
      </c>
      <c r="C41" s="124">
        <f t="shared" si="7"/>
        <v>0.05489530277306165</v>
      </c>
      <c r="D41" s="129">
        <f t="shared" si="7"/>
        <v>0.057176891006551545</v>
      </c>
      <c r="E41" s="124">
        <f t="shared" si="7"/>
        <v>0.04563233376792697</v>
      </c>
      <c r="F41" s="124">
        <f t="shared" si="6"/>
        <v>0.038821954484605126</v>
      </c>
      <c r="G41" s="124">
        <f t="shared" si="6"/>
        <v>0.03107734806629825</v>
      </c>
      <c r="H41" s="124">
        <f t="shared" si="6"/>
        <v>0.044229440221147165</v>
      </c>
      <c r="I41" s="124">
        <f t="shared" si="6"/>
        <v>0.06533333333333324</v>
      </c>
      <c r="J41" s="124">
        <f t="shared" si="6"/>
        <v>0.03221730890713825</v>
      </c>
      <c r="K41" s="124">
        <f t="shared" si="6"/>
        <v>-1</v>
      </c>
      <c r="L41" s="124">
        <f t="shared" si="6"/>
        <v>-1</v>
      </c>
      <c r="M41" s="125">
        <f t="shared" si="6"/>
        <v>-1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s="2" customFormat="1" ht="15.75" thickBot="1">
      <c r="A42" s="27" t="s">
        <v>13</v>
      </c>
      <c r="B42" s="126">
        <f t="shared" si="7"/>
        <v>0.042502004811547645</v>
      </c>
      <c r="C42" s="127">
        <f t="shared" si="7"/>
        <v>0.04262228536634871</v>
      </c>
      <c r="D42" s="127">
        <f t="shared" si="7"/>
        <v>0.037780656303972426</v>
      </c>
      <c r="E42" s="127">
        <f t="shared" si="7"/>
        <v>0.041540020263424626</v>
      </c>
      <c r="F42" s="127">
        <f t="shared" si="6"/>
        <v>0.03227541689080149</v>
      </c>
      <c r="G42" s="127">
        <f t="shared" si="6"/>
        <v>0.05185825410544509</v>
      </c>
      <c r="H42" s="127">
        <f t="shared" si="6"/>
        <v>0.035618078419634935</v>
      </c>
      <c r="I42" s="127">
        <f t="shared" si="6"/>
        <v>0.06148960739030018</v>
      </c>
      <c r="J42" s="127">
        <f t="shared" si="6"/>
        <v>0.0404362862463421</v>
      </c>
      <c r="K42" s="127">
        <f t="shared" si="6"/>
        <v>-1</v>
      </c>
      <c r="L42" s="127">
        <f t="shared" si="6"/>
        <v>-1</v>
      </c>
      <c r="M42" s="128">
        <f t="shared" si="6"/>
        <v>-1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" ht="12.75">
      <c r="A43" s="12" t="s">
        <v>41</v>
      </c>
      <c r="B43" s="167" t="s">
        <v>38</v>
      </c>
    </row>
  </sheetData>
  <sheetProtection/>
  <conditionalFormatting sqref="B37:M42">
    <cfRule type="cellIs" priority="1" dxfId="2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showGridLines="0" zoomScale="80" zoomScaleNormal="80" zoomScalePageLayoutView="0" workbookViewId="0" topLeftCell="A1">
      <pane ySplit="1" topLeftCell="A1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8515625" style="2" customWidth="1"/>
    <col min="2" max="24" width="12.57421875" style="2" customWidth="1"/>
    <col min="25" max="16384" width="11.421875" style="2" customWidth="1"/>
  </cols>
  <sheetData>
    <row r="1" s="5" customFormat="1" ht="16.5" thickBot="1">
      <c r="A1" s="159" t="s">
        <v>12</v>
      </c>
    </row>
    <row r="2" spans="1:23" s="88" customFormat="1" ht="15.75" thickBot="1">
      <c r="A2" s="5"/>
      <c r="B2" s="156" t="s">
        <v>83</v>
      </c>
      <c r="C2" s="157" t="s">
        <v>84</v>
      </c>
      <c r="D2" s="157" t="s">
        <v>85</v>
      </c>
      <c r="E2" s="157" t="s">
        <v>86</v>
      </c>
      <c r="F2" s="157" t="s">
        <v>87</v>
      </c>
      <c r="G2" s="157" t="s">
        <v>88</v>
      </c>
      <c r="H2" s="157" t="s">
        <v>89</v>
      </c>
      <c r="I2" s="157" t="s">
        <v>90</v>
      </c>
      <c r="J2" s="157" t="s">
        <v>91</v>
      </c>
      <c r="K2" s="157" t="s">
        <v>92</v>
      </c>
      <c r="L2" s="157" t="s">
        <v>93</v>
      </c>
      <c r="M2" s="158" t="s">
        <v>94</v>
      </c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13" s="5" customFormat="1" ht="15">
      <c r="A3" s="188" t="s">
        <v>0</v>
      </c>
      <c r="B3" s="201">
        <v>4658164</v>
      </c>
      <c r="C3" s="202">
        <v>4644675</v>
      </c>
      <c r="D3" s="203">
        <v>4614183</v>
      </c>
      <c r="E3" s="203">
        <v>4546572</v>
      </c>
      <c r="F3" s="204">
        <v>4519997</v>
      </c>
      <c r="G3" s="204">
        <v>4509919</v>
      </c>
      <c r="H3" s="205">
        <v>4613366</v>
      </c>
      <c r="I3" s="205">
        <v>4741226</v>
      </c>
      <c r="J3" s="205">
        <v>4848737</v>
      </c>
      <c r="K3" s="205">
        <v>4958247</v>
      </c>
      <c r="L3" s="205">
        <v>5004273</v>
      </c>
      <c r="M3" s="206">
        <v>4985691</v>
      </c>
    </row>
    <row r="4" spans="1:13" s="5" customFormat="1" ht="15">
      <c r="A4" s="192" t="s">
        <v>39</v>
      </c>
      <c r="B4" s="201">
        <v>232039</v>
      </c>
      <c r="C4" s="202">
        <v>229794</v>
      </c>
      <c r="D4" s="203">
        <v>226485</v>
      </c>
      <c r="E4" s="203">
        <v>222081</v>
      </c>
      <c r="F4" s="204">
        <v>218207</v>
      </c>
      <c r="G4" s="204">
        <v>217441</v>
      </c>
      <c r="H4" s="205">
        <v>222546</v>
      </c>
      <c r="I4" s="205">
        <v>229540</v>
      </c>
      <c r="J4" s="205">
        <v>236593</v>
      </c>
      <c r="K4" s="205">
        <v>242643</v>
      </c>
      <c r="L4" s="205">
        <v>246671</v>
      </c>
      <c r="M4" s="206">
        <v>247119</v>
      </c>
    </row>
    <row r="5" spans="1:13" s="5" customFormat="1" ht="15">
      <c r="A5" s="192" t="s">
        <v>1</v>
      </c>
      <c r="B5" s="201">
        <v>28072</v>
      </c>
      <c r="C5" s="202">
        <v>28103</v>
      </c>
      <c r="D5" s="203">
        <v>27762</v>
      </c>
      <c r="E5" s="203">
        <v>27050</v>
      </c>
      <c r="F5" s="204">
        <v>26389</v>
      </c>
      <c r="G5" s="204">
        <v>26345</v>
      </c>
      <c r="H5" s="205">
        <v>26674</v>
      </c>
      <c r="I5" s="205">
        <v>27397</v>
      </c>
      <c r="J5" s="205">
        <v>28322</v>
      </c>
      <c r="K5" s="205">
        <v>29272</v>
      </c>
      <c r="L5" s="205">
        <v>29835</v>
      </c>
      <c r="M5" s="206">
        <v>29824</v>
      </c>
    </row>
    <row r="6" spans="1:13" s="5" customFormat="1" ht="15">
      <c r="A6" s="192" t="s">
        <v>2</v>
      </c>
      <c r="B6" s="201">
        <v>3750</v>
      </c>
      <c r="C6" s="202">
        <v>3727</v>
      </c>
      <c r="D6" s="203">
        <v>3581</v>
      </c>
      <c r="E6" s="203">
        <v>3271</v>
      </c>
      <c r="F6" s="204">
        <v>3043</v>
      </c>
      <c r="G6" s="204">
        <v>2916</v>
      </c>
      <c r="H6" s="205">
        <v>2857</v>
      </c>
      <c r="I6" s="205">
        <v>2880</v>
      </c>
      <c r="J6" s="205">
        <v>3089</v>
      </c>
      <c r="K6" s="205">
        <v>3475</v>
      </c>
      <c r="L6" s="205">
        <v>3698</v>
      </c>
      <c r="M6" s="206">
        <v>3775</v>
      </c>
    </row>
    <row r="7" spans="1:13" s="5" customFormat="1" ht="15">
      <c r="A7" s="192" t="s">
        <v>3</v>
      </c>
      <c r="B7" s="201">
        <v>2156</v>
      </c>
      <c r="C7" s="202">
        <v>2148</v>
      </c>
      <c r="D7" s="203">
        <v>2112</v>
      </c>
      <c r="E7" s="203">
        <v>2072</v>
      </c>
      <c r="F7" s="204">
        <v>1980</v>
      </c>
      <c r="G7" s="204">
        <v>1992</v>
      </c>
      <c r="H7" s="205">
        <v>2040</v>
      </c>
      <c r="I7" s="205">
        <v>2105</v>
      </c>
      <c r="J7" s="205">
        <v>2134</v>
      </c>
      <c r="K7" s="205">
        <v>2236</v>
      </c>
      <c r="L7" s="205">
        <v>2311</v>
      </c>
      <c r="M7" s="206">
        <v>2278</v>
      </c>
    </row>
    <row r="8" spans="1:13" s="5" customFormat="1" ht="15.75" thickBot="1">
      <c r="A8" s="207" t="s">
        <v>13</v>
      </c>
      <c r="B8" s="208">
        <f aca="true" t="shared" si="0" ref="B8:M8">SUM(B6:B7)</f>
        <v>5906</v>
      </c>
      <c r="C8" s="209">
        <f t="shared" si="0"/>
        <v>5875</v>
      </c>
      <c r="D8" s="210">
        <f t="shared" si="0"/>
        <v>5693</v>
      </c>
      <c r="E8" s="210">
        <f t="shared" si="0"/>
        <v>5343</v>
      </c>
      <c r="F8" s="210">
        <f t="shared" si="0"/>
        <v>5023</v>
      </c>
      <c r="G8" s="210">
        <f t="shared" si="0"/>
        <v>4908</v>
      </c>
      <c r="H8" s="210">
        <f t="shared" si="0"/>
        <v>4897</v>
      </c>
      <c r="I8" s="210">
        <f t="shared" si="0"/>
        <v>4985</v>
      </c>
      <c r="J8" s="210">
        <f t="shared" si="0"/>
        <v>5223</v>
      </c>
      <c r="K8" s="210">
        <f t="shared" si="0"/>
        <v>5711</v>
      </c>
      <c r="L8" s="210">
        <f t="shared" si="0"/>
        <v>6009</v>
      </c>
      <c r="M8" s="211">
        <f t="shared" si="0"/>
        <v>6053</v>
      </c>
    </row>
    <row r="9" spans="1:2" s="5" customFormat="1" ht="13.5" thickBot="1">
      <c r="A9" s="12" t="s">
        <v>41</v>
      </c>
      <c r="B9" s="12" t="s">
        <v>38</v>
      </c>
    </row>
    <row r="10" spans="2:35" s="5" customFormat="1" ht="15.75" thickBot="1">
      <c r="B10" s="156" t="s">
        <v>104</v>
      </c>
      <c r="C10" s="157" t="s">
        <v>105</v>
      </c>
      <c r="D10" s="157" t="s">
        <v>106</v>
      </c>
      <c r="E10" s="157" t="s">
        <v>107</v>
      </c>
      <c r="F10" s="157" t="s">
        <v>108</v>
      </c>
      <c r="G10" s="157" t="s">
        <v>109</v>
      </c>
      <c r="H10" s="157" t="s">
        <v>110</v>
      </c>
      <c r="I10" s="157" t="s">
        <v>111</v>
      </c>
      <c r="J10" s="157" t="s">
        <v>112</v>
      </c>
      <c r="K10" s="157" t="s">
        <v>113</v>
      </c>
      <c r="L10" s="157" t="s">
        <v>114</v>
      </c>
      <c r="M10" s="158" t="s">
        <v>115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</row>
    <row r="11" spans="1:35" s="5" customFormat="1" ht="15">
      <c r="A11" s="188" t="s">
        <v>0</v>
      </c>
      <c r="B11" s="201">
        <v>5101539</v>
      </c>
      <c r="C11" s="202">
        <v>5087141</v>
      </c>
      <c r="D11" s="203">
        <v>5053427</v>
      </c>
      <c r="E11" s="203">
        <v>5034376</v>
      </c>
      <c r="F11" s="204">
        <v>4968929</v>
      </c>
      <c r="G11" s="204">
        <v>4913060</v>
      </c>
      <c r="H11" s="205">
        <v>5029302</v>
      </c>
      <c r="I11" s="205">
        <v>5052685</v>
      </c>
      <c r="J11" s="205">
        <v>5199072</v>
      </c>
      <c r="K11" s="205">
        <v>5287589</v>
      </c>
      <c r="L11" s="205">
        <v>5281297</v>
      </c>
      <c r="M11" s="206">
        <v>5276713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1:35" s="5" customFormat="1" ht="15">
      <c r="A12" s="192" t="s">
        <v>39</v>
      </c>
      <c r="B12" s="201">
        <v>253097</v>
      </c>
      <c r="C12" s="202">
        <v>249941</v>
      </c>
      <c r="D12" s="203">
        <v>245860</v>
      </c>
      <c r="E12" s="203">
        <v>243157</v>
      </c>
      <c r="F12" s="204">
        <v>238989</v>
      </c>
      <c r="G12" s="204">
        <v>236529</v>
      </c>
      <c r="H12" s="205">
        <v>241554</v>
      </c>
      <c r="I12" s="205">
        <v>242117</v>
      </c>
      <c r="J12" s="205">
        <v>251300</v>
      </c>
      <c r="K12" s="205">
        <v>257405</v>
      </c>
      <c r="L12" s="205">
        <v>260098</v>
      </c>
      <c r="M12" s="206">
        <v>262368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</row>
    <row r="13" spans="1:35" s="5" customFormat="1" ht="15">
      <c r="A13" s="192" t="s">
        <v>1</v>
      </c>
      <c r="B13" s="201">
        <v>30392</v>
      </c>
      <c r="C13" s="202">
        <v>30193</v>
      </c>
      <c r="D13" s="203">
        <v>29829</v>
      </c>
      <c r="E13" s="203">
        <v>29275</v>
      </c>
      <c r="F13" s="204">
        <v>28635</v>
      </c>
      <c r="G13" s="204">
        <v>28246</v>
      </c>
      <c r="H13" s="205">
        <v>29058</v>
      </c>
      <c r="I13" s="205">
        <v>28935</v>
      </c>
      <c r="J13" s="205">
        <v>29732</v>
      </c>
      <c r="K13" s="205">
        <v>30569</v>
      </c>
      <c r="L13" s="205">
        <v>31134</v>
      </c>
      <c r="M13" s="206">
        <v>31457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</row>
    <row r="14" spans="1:35" s="5" customFormat="1" ht="15">
      <c r="A14" s="192" t="s">
        <v>2</v>
      </c>
      <c r="B14" s="201">
        <v>3893</v>
      </c>
      <c r="C14" s="202">
        <v>3908</v>
      </c>
      <c r="D14" s="203">
        <v>3794</v>
      </c>
      <c r="E14" s="203">
        <v>3532</v>
      </c>
      <c r="F14" s="204">
        <v>3275</v>
      </c>
      <c r="G14" s="204">
        <v>3130</v>
      </c>
      <c r="H14" s="205">
        <v>3178</v>
      </c>
      <c r="I14" s="205">
        <v>3101</v>
      </c>
      <c r="J14" s="205">
        <v>3277</v>
      </c>
      <c r="K14" s="205">
        <v>3540</v>
      </c>
      <c r="L14" s="205">
        <v>3862</v>
      </c>
      <c r="M14" s="206">
        <v>4009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</row>
    <row r="15" spans="1:35" s="5" customFormat="1" ht="15">
      <c r="A15" s="192" t="s">
        <v>3</v>
      </c>
      <c r="B15" s="201">
        <v>2327</v>
      </c>
      <c r="C15" s="202">
        <v>2311</v>
      </c>
      <c r="D15" s="203">
        <v>2293</v>
      </c>
      <c r="E15" s="203">
        <v>2218</v>
      </c>
      <c r="F15" s="204">
        <v>2186</v>
      </c>
      <c r="G15" s="204">
        <v>2159</v>
      </c>
      <c r="H15" s="205">
        <v>2210</v>
      </c>
      <c r="I15" s="205">
        <v>2200</v>
      </c>
      <c r="J15" s="205">
        <v>2278</v>
      </c>
      <c r="K15" s="205">
        <v>2361</v>
      </c>
      <c r="L15" s="205">
        <v>2410</v>
      </c>
      <c r="M15" s="206">
        <v>2451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</row>
    <row r="16" spans="1:35" s="5" customFormat="1" ht="15.75" thickBot="1">
      <c r="A16" s="195" t="s">
        <v>13</v>
      </c>
      <c r="B16" s="212">
        <f aca="true" t="shared" si="1" ref="B16:M16">SUM(B14:B15)</f>
        <v>6220</v>
      </c>
      <c r="C16" s="213">
        <f t="shared" si="1"/>
        <v>6219</v>
      </c>
      <c r="D16" s="214">
        <f t="shared" si="1"/>
        <v>6087</v>
      </c>
      <c r="E16" s="214">
        <f t="shared" si="1"/>
        <v>5750</v>
      </c>
      <c r="F16" s="214">
        <f t="shared" si="1"/>
        <v>5461</v>
      </c>
      <c r="G16" s="214">
        <f t="shared" si="1"/>
        <v>5289</v>
      </c>
      <c r="H16" s="214">
        <f t="shared" si="1"/>
        <v>5388</v>
      </c>
      <c r="I16" s="214">
        <f t="shared" si="1"/>
        <v>5301</v>
      </c>
      <c r="J16" s="214">
        <f t="shared" si="1"/>
        <v>5555</v>
      </c>
      <c r="K16" s="214">
        <f t="shared" si="1"/>
        <v>5901</v>
      </c>
      <c r="L16" s="214">
        <f t="shared" si="1"/>
        <v>6272</v>
      </c>
      <c r="M16" s="215">
        <f t="shared" si="1"/>
        <v>6460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5" s="5" customFormat="1" ht="12.75">
      <c r="A17" s="12" t="s">
        <v>41</v>
      </c>
      <c r="B17" s="12" t="s">
        <v>38</v>
      </c>
      <c r="C17" s="88"/>
      <c r="D17" s="88"/>
      <c r="E17" s="88"/>
      <c r="F17" s="199"/>
      <c r="G17" s="88"/>
      <c r="H17" s="88"/>
      <c r="I17" s="88"/>
      <c r="J17" s="88"/>
      <c r="K17" s="88"/>
      <c r="L17" s="88"/>
      <c r="M17" s="88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</row>
    <row r="18" spans="1:2" s="5" customFormat="1" ht="13.5" thickBot="1">
      <c r="A18" s="12"/>
      <c r="B18" s="12"/>
    </row>
    <row r="19" spans="1:23" s="88" customFormat="1" ht="15.75" thickBot="1">
      <c r="A19" s="5"/>
      <c r="B19" s="156" t="s">
        <v>132</v>
      </c>
      <c r="C19" s="157" t="s">
        <v>133</v>
      </c>
      <c r="D19" s="157" t="s">
        <v>134</v>
      </c>
      <c r="E19" s="157" t="s">
        <v>135</v>
      </c>
      <c r="F19" s="157" t="s">
        <v>136</v>
      </c>
      <c r="G19" s="157" t="s">
        <v>137</v>
      </c>
      <c r="H19" s="157" t="s">
        <v>138</v>
      </c>
      <c r="I19" s="157" t="s">
        <v>139</v>
      </c>
      <c r="J19" s="157" t="s">
        <v>140</v>
      </c>
      <c r="K19" s="157" t="s">
        <v>141</v>
      </c>
      <c r="L19" s="157" t="s">
        <v>142</v>
      </c>
      <c r="M19" s="158" t="s">
        <v>143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88" customFormat="1" ht="15">
      <c r="A20" s="188" t="s">
        <v>0</v>
      </c>
      <c r="B20" s="201">
        <v>5354778</v>
      </c>
      <c r="C20" s="202">
        <v>5314973</v>
      </c>
      <c r="D20" s="203">
        <v>5275633</v>
      </c>
      <c r="E20" s="203">
        <v>5245260</v>
      </c>
      <c r="F20" s="204">
        <v>5203751</v>
      </c>
      <c r="G20" s="204">
        <v>5168478</v>
      </c>
      <c r="H20" s="205">
        <v>5276270</v>
      </c>
      <c r="I20" s="205">
        <v>5341590</v>
      </c>
      <c r="J20" s="205">
        <v>5490655</v>
      </c>
      <c r="K20" s="205">
        <v>5571121</v>
      </c>
      <c r="L20" s="205">
        <v>5578149</v>
      </c>
      <c r="M20" s="206">
        <v>5604563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s="88" customFormat="1" ht="15">
      <c r="A21" s="192" t="s">
        <v>39</v>
      </c>
      <c r="B21" s="201">
        <v>266991</v>
      </c>
      <c r="C21" s="202">
        <v>264551</v>
      </c>
      <c r="D21" s="203">
        <v>261241</v>
      </c>
      <c r="E21" s="203">
        <v>257569</v>
      </c>
      <c r="F21" s="204">
        <v>254918</v>
      </c>
      <c r="G21" s="204">
        <v>251932</v>
      </c>
      <c r="H21" s="205">
        <v>258228</v>
      </c>
      <c r="I21" s="205">
        <v>262400</v>
      </c>
      <c r="J21" s="205">
        <v>271096</v>
      </c>
      <c r="K21" s="205">
        <v>276160</v>
      </c>
      <c r="L21" s="205">
        <v>279405</v>
      </c>
      <c r="M21" s="206">
        <v>283608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s="88" customFormat="1" ht="15">
      <c r="A22" s="192" t="s">
        <v>1</v>
      </c>
      <c r="B22" s="201">
        <v>31976</v>
      </c>
      <c r="C22" s="202">
        <v>31768</v>
      </c>
      <c r="D22" s="203">
        <v>31461</v>
      </c>
      <c r="E22" s="203">
        <v>30645</v>
      </c>
      <c r="F22" s="204">
        <v>30273</v>
      </c>
      <c r="G22" s="204">
        <v>29885</v>
      </c>
      <c r="H22" s="205">
        <v>30649</v>
      </c>
      <c r="I22" s="205">
        <v>30980</v>
      </c>
      <c r="J22" s="205">
        <v>31844</v>
      </c>
      <c r="K22" s="205">
        <v>32566</v>
      </c>
      <c r="L22" s="205">
        <v>33014</v>
      </c>
      <c r="M22" s="206">
        <v>33624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s="88" customFormat="1" ht="15">
      <c r="A23" s="192" t="s">
        <v>2</v>
      </c>
      <c r="B23" s="201">
        <v>4115</v>
      </c>
      <c r="C23" s="202">
        <v>4119</v>
      </c>
      <c r="D23" s="203">
        <v>4013</v>
      </c>
      <c r="E23" s="203">
        <v>3701</v>
      </c>
      <c r="F23" s="204">
        <v>3513</v>
      </c>
      <c r="G23" s="204">
        <v>3365</v>
      </c>
      <c r="H23" s="205">
        <v>3390</v>
      </c>
      <c r="I23" s="205">
        <v>3384</v>
      </c>
      <c r="J23" s="205">
        <v>3607</v>
      </c>
      <c r="K23" s="205">
        <v>3960</v>
      </c>
      <c r="L23" s="205">
        <v>4160</v>
      </c>
      <c r="M23" s="206">
        <v>4300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s="88" customFormat="1" ht="15">
      <c r="A24" s="192" t="s">
        <v>3</v>
      </c>
      <c r="B24" s="201">
        <v>2465</v>
      </c>
      <c r="C24" s="202">
        <v>2440</v>
      </c>
      <c r="D24" s="203">
        <v>2412</v>
      </c>
      <c r="E24" s="203">
        <v>2341</v>
      </c>
      <c r="F24" s="204">
        <v>2318</v>
      </c>
      <c r="G24" s="204">
        <v>2280</v>
      </c>
      <c r="H24" s="205">
        <v>2324</v>
      </c>
      <c r="I24" s="205">
        <v>2349</v>
      </c>
      <c r="J24" s="205">
        <v>2424</v>
      </c>
      <c r="K24" s="205">
        <v>2504</v>
      </c>
      <c r="L24" s="205">
        <v>2542</v>
      </c>
      <c r="M24" s="206">
        <v>2578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 s="88" customFormat="1" ht="15.75" thickBot="1">
      <c r="A25" s="195" t="s">
        <v>13</v>
      </c>
      <c r="B25" s="212">
        <v>6580</v>
      </c>
      <c r="C25" s="213">
        <v>6559</v>
      </c>
      <c r="D25" s="214">
        <v>6425</v>
      </c>
      <c r="E25" s="214">
        <v>6042</v>
      </c>
      <c r="F25" s="214">
        <v>5831</v>
      </c>
      <c r="G25" s="214">
        <v>5645</v>
      </c>
      <c r="H25" s="214">
        <v>5714</v>
      </c>
      <c r="I25" s="214">
        <v>5733</v>
      </c>
      <c r="J25" s="214">
        <v>6031</v>
      </c>
      <c r="K25" s="214">
        <v>6464</v>
      </c>
      <c r="L25" s="214">
        <v>6702</v>
      </c>
      <c r="M25" s="215">
        <v>6878</v>
      </c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s="88" customFormat="1" ht="12.75">
      <c r="A26" s="12" t="s">
        <v>41</v>
      </c>
      <c r="B26" s="12" t="s">
        <v>38</v>
      </c>
      <c r="F26" s="199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ht="13.5" thickBot="1">
      <c r="A27" s="2"/>
    </row>
    <row r="28" spans="1:23" ht="21" customHeight="1" thickBot="1">
      <c r="A28" s="2"/>
      <c r="B28" s="256">
        <v>42005</v>
      </c>
      <c r="C28" s="257">
        <v>42036</v>
      </c>
      <c r="D28" s="258">
        <v>42064</v>
      </c>
      <c r="E28" s="257">
        <v>42095</v>
      </c>
      <c r="F28" s="258">
        <v>42125</v>
      </c>
      <c r="G28" s="257">
        <v>42156</v>
      </c>
      <c r="H28" s="258">
        <v>42186</v>
      </c>
      <c r="I28" s="257">
        <v>42217</v>
      </c>
      <c r="J28" s="258">
        <v>42248</v>
      </c>
      <c r="K28" s="257">
        <v>42278</v>
      </c>
      <c r="L28" s="258">
        <v>42309</v>
      </c>
      <c r="M28" s="259">
        <v>42339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ht="15">
      <c r="A29" s="19" t="s">
        <v>0</v>
      </c>
      <c r="B29" s="146">
        <v>5663751</v>
      </c>
      <c r="C29" s="148">
        <v>5643273</v>
      </c>
      <c r="D29" s="147">
        <v>5623909</v>
      </c>
      <c r="E29" s="147">
        <v>5596551</v>
      </c>
      <c r="F29" s="150">
        <v>5584977</v>
      </c>
      <c r="G29" s="150">
        <v>5528952</v>
      </c>
      <c r="H29" s="151">
        <v>5605730</v>
      </c>
      <c r="I29" s="151">
        <v>5676636</v>
      </c>
      <c r="J29" s="151">
        <v>5781702</v>
      </c>
      <c r="K29" s="151"/>
      <c r="L29" s="151"/>
      <c r="M29" s="149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1:23" ht="15">
      <c r="A30" s="20" t="s">
        <v>39</v>
      </c>
      <c r="B30" s="146">
        <v>287464</v>
      </c>
      <c r="C30" s="148">
        <v>285634</v>
      </c>
      <c r="D30" s="147">
        <v>283939</v>
      </c>
      <c r="E30" s="147">
        <v>280648</v>
      </c>
      <c r="F30" s="150">
        <v>279346</v>
      </c>
      <c r="G30" s="150">
        <v>275846</v>
      </c>
      <c r="H30" s="151">
        <v>280558</v>
      </c>
      <c r="I30" s="151">
        <v>285153</v>
      </c>
      <c r="J30" s="151">
        <v>291070</v>
      </c>
      <c r="K30" s="151"/>
      <c r="L30" s="151"/>
      <c r="M30" s="149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1:23" ht="15">
      <c r="A31" s="20" t="s">
        <v>1</v>
      </c>
      <c r="B31" s="146">
        <v>34113</v>
      </c>
      <c r="C31" s="148">
        <v>34077</v>
      </c>
      <c r="D31" s="147">
        <v>33677</v>
      </c>
      <c r="E31" s="147">
        <v>32952</v>
      </c>
      <c r="F31" s="150">
        <v>32604</v>
      </c>
      <c r="G31" s="150">
        <v>32076</v>
      </c>
      <c r="H31" s="151">
        <v>32467</v>
      </c>
      <c r="I31" s="151">
        <v>32766</v>
      </c>
      <c r="J31" s="151">
        <v>33360</v>
      </c>
      <c r="K31" s="151"/>
      <c r="L31" s="151"/>
      <c r="M31" s="149"/>
      <c r="N31" s="72"/>
      <c r="O31" s="72"/>
      <c r="P31" s="72"/>
      <c r="Q31" s="72"/>
      <c r="R31" s="72"/>
      <c r="S31" s="72"/>
      <c r="T31" s="72"/>
      <c r="U31" s="72"/>
      <c r="V31" s="72"/>
      <c r="W31" s="72"/>
    </row>
    <row r="32" spans="1:23" ht="15">
      <c r="A32" s="20" t="s">
        <v>2</v>
      </c>
      <c r="B32" s="146">
        <v>4414</v>
      </c>
      <c r="C32" s="148">
        <v>4423</v>
      </c>
      <c r="D32" s="147">
        <v>4279</v>
      </c>
      <c r="E32" s="147">
        <v>3942</v>
      </c>
      <c r="F32" s="150">
        <v>3774</v>
      </c>
      <c r="G32" s="150">
        <v>3662</v>
      </c>
      <c r="H32" s="151">
        <v>3597</v>
      </c>
      <c r="I32" s="151">
        <v>3650</v>
      </c>
      <c r="J32" s="151">
        <v>3830</v>
      </c>
      <c r="K32" s="151"/>
      <c r="L32" s="151"/>
      <c r="M32" s="149"/>
      <c r="N32" s="72"/>
      <c r="O32" s="72"/>
      <c r="P32" s="72"/>
      <c r="Q32" s="72"/>
      <c r="R32" s="72"/>
      <c r="S32" s="72"/>
      <c r="T32" s="72"/>
      <c r="U32" s="72"/>
      <c r="V32" s="72"/>
      <c r="W32" s="72"/>
    </row>
    <row r="33" spans="1:23" ht="15">
      <c r="A33" s="20" t="s">
        <v>3</v>
      </c>
      <c r="B33" s="146">
        <v>2623</v>
      </c>
      <c r="C33" s="148">
        <v>2648</v>
      </c>
      <c r="D33" s="147">
        <v>2598</v>
      </c>
      <c r="E33" s="147">
        <v>2517</v>
      </c>
      <c r="F33" s="150">
        <v>2468</v>
      </c>
      <c r="G33" s="150">
        <v>2451</v>
      </c>
      <c r="H33" s="151">
        <v>2503</v>
      </c>
      <c r="I33" s="151">
        <v>2526</v>
      </c>
      <c r="J33" s="151">
        <v>2594</v>
      </c>
      <c r="K33" s="151"/>
      <c r="L33" s="151"/>
      <c r="M33" s="149"/>
      <c r="N33" s="72"/>
      <c r="O33" s="72"/>
      <c r="P33" s="72"/>
      <c r="Q33" s="72"/>
      <c r="R33" s="72"/>
      <c r="S33" s="72"/>
      <c r="T33" s="72"/>
      <c r="U33" s="72"/>
      <c r="V33" s="72"/>
      <c r="W33" s="72"/>
    </row>
    <row r="34" spans="1:23" ht="15.75" thickBot="1">
      <c r="A34" s="25" t="s">
        <v>13</v>
      </c>
      <c r="B34" s="152">
        <f aca="true" t="shared" si="2" ref="B34:M34">SUM(B32:B33)</f>
        <v>7037</v>
      </c>
      <c r="C34" s="153">
        <f t="shared" si="2"/>
        <v>7071</v>
      </c>
      <c r="D34" s="154">
        <f t="shared" si="2"/>
        <v>6877</v>
      </c>
      <c r="E34" s="154">
        <f t="shared" si="2"/>
        <v>6459</v>
      </c>
      <c r="F34" s="154">
        <f t="shared" si="2"/>
        <v>6242</v>
      </c>
      <c r="G34" s="154">
        <f t="shared" si="2"/>
        <v>6113</v>
      </c>
      <c r="H34" s="154">
        <f t="shared" si="2"/>
        <v>6100</v>
      </c>
      <c r="I34" s="154">
        <f t="shared" si="2"/>
        <v>6176</v>
      </c>
      <c r="J34" s="154">
        <f t="shared" si="2"/>
        <v>6424</v>
      </c>
      <c r="K34" s="154">
        <f t="shared" si="2"/>
        <v>0</v>
      </c>
      <c r="L34" s="154">
        <f t="shared" si="2"/>
        <v>0</v>
      </c>
      <c r="M34" s="155">
        <f t="shared" si="2"/>
        <v>0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</row>
    <row r="35" spans="1:23" ht="12.75">
      <c r="A35" s="12" t="s">
        <v>41</v>
      </c>
      <c r="B35" s="12" t="s">
        <v>38</v>
      </c>
      <c r="F35" s="15"/>
      <c r="N35" s="72"/>
      <c r="O35" s="72"/>
      <c r="P35" s="72"/>
      <c r="Q35" s="72"/>
      <c r="R35" s="72"/>
      <c r="S35" s="72"/>
      <c r="T35" s="72"/>
      <c r="U35" s="72"/>
      <c r="V35" s="72"/>
      <c r="W35" s="72"/>
    </row>
    <row r="36" spans="1:23" ht="13.5" thickBot="1">
      <c r="A36" s="12"/>
      <c r="B36" s="12"/>
      <c r="F36" s="15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23" s="14" customFormat="1" ht="32.25" customHeight="1">
      <c r="A37" s="184" t="s">
        <v>156</v>
      </c>
      <c r="B37" s="260">
        <v>42005</v>
      </c>
      <c r="C37" s="260">
        <v>42036</v>
      </c>
      <c r="D37" s="260">
        <v>42064</v>
      </c>
      <c r="E37" s="260">
        <v>42095</v>
      </c>
      <c r="F37" s="260">
        <v>42125</v>
      </c>
      <c r="G37" s="260">
        <v>42156</v>
      </c>
      <c r="H37" s="260">
        <v>42186</v>
      </c>
      <c r="I37" s="260">
        <v>42217</v>
      </c>
      <c r="J37" s="260">
        <v>42248</v>
      </c>
      <c r="K37" s="260">
        <v>42278</v>
      </c>
      <c r="L37" s="260">
        <v>42309</v>
      </c>
      <c r="M37" s="261">
        <v>42339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</row>
    <row r="38" spans="1:23" ht="15">
      <c r="A38" s="21" t="s">
        <v>0</v>
      </c>
      <c r="B38" s="62">
        <f aca="true" t="shared" si="3" ref="B38:M38">(B29/B20)-1</f>
        <v>0.057700431278383535</v>
      </c>
      <c r="C38" s="62">
        <f t="shared" si="3"/>
        <v>0.061768893275657266</v>
      </c>
      <c r="D38" s="62">
        <f t="shared" si="3"/>
        <v>0.0660159643402034</v>
      </c>
      <c r="E38" s="62">
        <f t="shared" si="3"/>
        <v>0.06697303851477332</v>
      </c>
      <c r="F38" s="62">
        <f t="shared" si="3"/>
        <v>0.07325984659911677</v>
      </c>
      <c r="G38" s="62">
        <f t="shared" si="3"/>
        <v>0.0697447101448434</v>
      </c>
      <c r="H38" s="62">
        <f t="shared" si="3"/>
        <v>0.062441838647377734</v>
      </c>
      <c r="I38" s="62">
        <f t="shared" si="3"/>
        <v>0.06272402037595537</v>
      </c>
      <c r="J38" s="62">
        <f>(J29/J20)-1</f>
        <v>0.053007701266970964</v>
      </c>
      <c r="K38" s="62">
        <f t="shared" si="3"/>
        <v>-1</v>
      </c>
      <c r="L38" s="62">
        <f t="shared" si="3"/>
        <v>-1</v>
      </c>
      <c r="M38" s="185">
        <f t="shared" si="3"/>
        <v>-1</v>
      </c>
      <c r="N38" s="72"/>
      <c r="O38" s="72"/>
      <c r="P38" s="72"/>
      <c r="Q38" s="72"/>
      <c r="R38" s="72"/>
      <c r="S38" s="72"/>
      <c r="T38" s="72"/>
      <c r="U38" s="72"/>
      <c r="V38" s="72"/>
      <c r="W38" s="72"/>
    </row>
    <row r="39" spans="1:23" ht="15">
      <c r="A39" s="22" t="s">
        <v>39</v>
      </c>
      <c r="B39" s="63">
        <f aca="true" t="shared" si="4" ref="B39:M39">(B30/B21)-1</f>
        <v>0.07668048735725175</v>
      </c>
      <c r="C39" s="63">
        <f t="shared" si="4"/>
        <v>0.07969351845201866</v>
      </c>
      <c r="D39" s="63">
        <f t="shared" si="4"/>
        <v>0.08688528982816623</v>
      </c>
      <c r="E39" s="63">
        <f t="shared" si="4"/>
        <v>0.08960317429504316</v>
      </c>
      <c r="F39" s="63">
        <f t="shared" si="4"/>
        <v>0.09582689335394123</v>
      </c>
      <c r="G39" s="63">
        <f t="shared" si="4"/>
        <v>0.0949224393884065</v>
      </c>
      <c r="H39" s="63">
        <f t="shared" si="4"/>
        <v>0.08647396874080271</v>
      </c>
      <c r="I39" s="63">
        <f t="shared" si="4"/>
        <v>0.08671112804878045</v>
      </c>
      <c r="J39" s="63">
        <f t="shared" si="4"/>
        <v>0.07367869684539796</v>
      </c>
      <c r="K39" s="63">
        <f t="shared" si="4"/>
        <v>-1</v>
      </c>
      <c r="L39" s="63">
        <f t="shared" si="4"/>
        <v>-1</v>
      </c>
      <c r="M39" s="186">
        <f t="shared" si="4"/>
        <v>-1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</row>
    <row r="40" spans="1:23" ht="15">
      <c r="A40" s="23" t="s">
        <v>1</v>
      </c>
      <c r="B40" s="63">
        <f aca="true" t="shared" si="5" ref="B40:M40">(B31/B22)-1</f>
        <v>0.06683137353014756</v>
      </c>
      <c r="C40" s="63">
        <f t="shared" si="5"/>
        <v>0.07268320322336952</v>
      </c>
      <c r="D40" s="63">
        <f t="shared" si="5"/>
        <v>0.07043641333714756</v>
      </c>
      <c r="E40" s="63">
        <f t="shared" si="5"/>
        <v>0.07528144884973087</v>
      </c>
      <c r="F40" s="63">
        <f t="shared" si="5"/>
        <v>0.0769993063125558</v>
      </c>
      <c r="G40" s="63">
        <f t="shared" si="5"/>
        <v>0.07331437175840727</v>
      </c>
      <c r="H40" s="63">
        <f t="shared" si="5"/>
        <v>0.05931678031909682</v>
      </c>
      <c r="I40" s="63">
        <f t="shared" si="5"/>
        <v>0.057650096836668885</v>
      </c>
      <c r="J40" s="63">
        <f t="shared" si="5"/>
        <v>0.04760708453711837</v>
      </c>
      <c r="K40" s="63">
        <f t="shared" si="5"/>
        <v>-1</v>
      </c>
      <c r="L40" s="63">
        <f t="shared" si="5"/>
        <v>-1</v>
      </c>
      <c r="M40" s="186">
        <f t="shared" si="5"/>
        <v>-1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</row>
    <row r="41" spans="1:23" ht="15">
      <c r="A41" s="23" t="s">
        <v>2</v>
      </c>
      <c r="B41" s="63">
        <f aca="true" t="shared" si="6" ref="B41:M41">(B32/B23)-1</f>
        <v>0.0726609963547995</v>
      </c>
      <c r="C41" s="63">
        <f t="shared" si="6"/>
        <v>0.07380432143724214</v>
      </c>
      <c r="D41" s="89">
        <f t="shared" si="6"/>
        <v>0.06628457513082475</v>
      </c>
      <c r="E41" s="63">
        <f t="shared" si="6"/>
        <v>0.06511753580113488</v>
      </c>
      <c r="F41" s="63">
        <f t="shared" si="6"/>
        <v>0.07429547395388547</v>
      </c>
      <c r="G41" s="63">
        <f t="shared" si="6"/>
        <v>0.08826151560178297</v>
      </c>
      <c r="H41" s="63">
        <f t="shared" si="6"/>
        <v>0.06106194690265476</v>
      </c>
      <c r="I41" s="63">
        <f t="shared" si="6"/>
        <v>0.0786052009456264</v>
      </c>
      <c r="J41" s="63">
        <f t="shared" si="6"/>
        <v>0.061824230662600455</v>
      </c>
      <c r="K41" s="63">
        <f t="shared" si="6"/>
        <v>-1</v>
      </c>
      <c r="L41" s="63">
        <f t="shared" si="6"/>
        <v>-1</v>
      </c>
      <c r="M41" s="186">
        <f t="shared" si="6"/>
        <v>-1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1:23" ht="15">
      <c r="A42" s="23" t="s">
        <v>3</v>
      </c>
      <c r="B42" s="63">
        <f aca="true" t="shared" si="7" ref="B42:M42">(B33/B24)-1</f>
        <v>0.06409736308316427</v>
      </c>
      <c r="C42" s="63">
        <f t="shared" si="7"/>
        <v>0.08524590163934431</v>
      </c>
      <c r="D42" s="89">
        <f t="shared" si="7"/>
        <v>0.07711442786069655</v>
      </c>
      <c r="E42" s="63">
        <f t="shared" si="7"/>
        <v>0.07518154634771457</v>
      </c>
      <c r="F42" s="63">
        <f t="shared" si="7"/>
        <v>0.06471095772217428</v>
      </c>
      <c r="G42" s="63">
        <f t="shared" si="7"/>
        <v>0.07499999999999996</v>
      </c>
      <c r="H42" s="63">
        <f t="shared" si="7"/>
        <v>0.07702237521514621</v>
      </c>
      <c r="I42" s="63">
        <f t="shared" si="7"/>
        <v>0.07535121328224781</v>
      </c>
      <c r="J42" s="63">
        <f t="shared" si="7"/>
        <v>0.07013201320132012</v>
      </c>
      <c r="K42" s="63">
        <f t="shared" si="7"/>
        <v>-1</v>
      </c>
      <c r="L42" s="63">
        <f t="shared" si="7"/>
        <v>-1</v>
      </c>
      <c r="M42" s="186">
        <f t="shared" si="7"/>
        <v>-1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1:23" ht="15.75" thickBot="1">
      <c r="A43" s="24" t="s">
        <v>13</v>
      </c>
      <c r="B43" s="64">
        <f aca="true" t="shared" si="8" ref="B43:M43">(B34/B25)-1</f>
        <v>0.06945288753799383</v>
      </c>
      <c r="C43" s="64">
        <f t="shared" si="8"/>
        <v>0.07806067998170452</v>
      </c>
      <c r="D43" s="64">
        <f t="shared" si="8"/>
        <v>0.07035019455252911</v>
      </c>
      <c r="E43" s="64">
        <f t="shared" si="8"/>
        <v>0.06901688182720944</v>
      </c>
      <c r="F43" s="64">
        <f t="shared" si="8"/>
        <v>0.0704853369919396</v>
      </c>
      <c r="G43" s="64">
        <f t="shared" si="8"/>
        <v>0.08290522586359605</v>
      </c>
      <c r="H43" s="64">
        <f t="shared" si="8"/>
        <v>0.06755337766888347</v>
      </c>
      <c r="I43" s="64">
        <f t="shared" si="8"/>
        <v>0.07727193441479163</v>
      </c>
      <c r="J43" s="64">
        <f t="shared" si="8"/>
        <v>0.06516332283203452</v>
      </c>
      <c r="K43" s="64">
        <f t="shared" si="8"/>
        <v>-1</v>
      </c>
      <c r="L43" s="64">
        <f t="shared" si="8"/>
        <v>-1</v>
      </c>
      <c r="M43" s="187">
        <f t="shared" si="8"/>
        <v>-1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" ht="12.75">
      <c r="A44" s="12" t="s">
        <v>41</v>
      </c>
      <c r="B44" s="167" t="s">
        <v>38</v>
      </c>
    </row>
    <row r="45" ht="12.75">
      <c r="A45" s="2"/>
    </row>
  </sheetData>
  <sheetProtection/>
  <conditionalFormatting sqref="B38:M43">
    <cfRule type="cellIs" priority="1" dxfId="2" operator="less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2"/>
  <sheetViews>
    <sheetView showGridLines="0" zoomScale="80" zoomScaleNormal="80" zoomScalePageLayoutView="0" workbookViewId="0" topLeftCell="A1">
      <pane ySplit="1" topLeftCell="A1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3.140625" style="2" customWidth="1"/>
    <col min="2" max="86" width="12.57421875" style="2" customWidth="1"/>
    <col min="87" max="16384" width="11.421875" style="2" customWidth="1"/>
  </cols>
  <sheetData>
    <row r="1" spans="1:7" s="5" customFormat="1" ht="16.5" thickBot="1">
      <c r="A1" s="159" t="s">
        <v>26</v>
      </c>
      <c r="B1" s="160"/>
      <c r="C1" s="160"/>
      <c r="D1" s="160"/>
      <c r="E1" s="160"/>
      <c r="F1" s="160"/>
      <c r="G1" s="160"/>
    </row>
    <row r="2" spans="2:73" s="5" customFormat="1" ht="15">
      <c r="B2" s="327" t="s">
        <v>83</v>
      </c>
      <c r="C2" s="328"/>
      <c r="D2" s="329"/>
      <c r="E2" s="327" t="s">
        <v>84</v>
      </c>
      <c r="F2" s="328"/>
      <c r="G2" s="329"/>
      <c r="H2" s="327" t="s">
        <v>85</v>
      </c>
      <c r="I2" s="328"/>
      <c r="J2" s="329"/>
      <c r="K2" s="327" t="s">
        <v>86</v>
      </c>
      <c r="L2" s="328"/>
      <c r="M2" s="329"/>
      <c r="N2" s="327" t="s">
        <v>87</v>
      </c>
      <c r="O2" s="328"/>
      <c r="P2" s="329"/>
      <c r="Q2" s="327" t="s">
        <v>88</v>
      </c>
      <c r="R2" s="328"/>
      <c r="S2" s="329"/>
      <c r="T2" s="327" t="s">
        <v>89</v>
      </c>
      <c r="U2" s="328"/>
      <c r="V2" s="329"/>
      <c r="W2" s="327" t="s">
        <v>90</v>
      </c>
      <c r="X2" s="328"/>
      <c r="Y2" s="329"/>
      <c r="Z2" s="327" t="s">
        <v>91</v>
      </c>
      <c r="AA2" s="328"/>
      <c r="AB2" s="329"/>
      <c r="AC2" s="327" t="s">
        <v>92</v>
      </c>
      <c r="AD2" s="328"/>
      <c r="AE2" s="329"/>
      <c r="AF2" s="327" t="s">
        <v>93</v>
      </c>
      <c r="AG2" s="328"/>
      <c r="AH2" s="329"/>
      <c r="AI2" s="327" t="s">
        <v>94</v>
      </c>
      <c r="AJ2" s="328"/>
      <c r="AK2" s="329"/>
      <c r="AL2" s="327" t="s">
        <v>69</v>
      </c>
      <c r="AM2" s="328"/>
      <c r="AN2" s="329"/>
      <c r="AO2" s="327" t="s">
        <v>70</v>
      </c>
      <c r="AP2" s="328"/>
      <c r="AQ2" s="329"/>
      <c r="AR2" s="327" t="s">
        <v>71</v>
      </c>
      <c r="AS2" s="328"/>
      <c r="AT2" s="329"/>
      <c r="AU2" s="327" t="s">
        <v>72</v>
      </c>
      <c r="AV2" s="328"/>
      <c r="AW2" s="329"/>
      <c r="AX2" s="327" t="s">
        <v>73</v>
      </c>
      <c r="AY2" s="328"/>
      <c r="AZ2" s="329"/>
      <c r="BA2" s="327" t="s">
        <v>74</v>
      </c>
      <c r="BB2" s="328"/>
      <c r="BC2" s="329"/>
      <c r="BD2" s="327" t="s">
        <v>75</v>
      </c>
      <c r="BE2" s="328"/>
      <c r="BF2" s="329"/>
      <c r="BG2" s="327" t="s">
        <v>76</v>
      </c>
      <c r="BH2" s="328"/>
      <c r="BI2" s="329"/>
      <c r="BJ2" s="327" t="s">
        <v>77</v>
      </c>
      <c r="BK2" s="328"/>
      <c r="BL2" s="329"/>
      <c r="BM2" s="327" t="s">
        <v>78</v>
      </c>
      <c r="BN2" s="328"/>
      <c r="BO2" s="329"/>
      <c r="BP2" s="327" t="s">
        <v>79</v>
      </c>
      <c r="BQ2" s="328"/>
      <c r="BR2" s="329"/>
      <c r="BS2" s="327" t="s">
        <v>80</v>
      </c>
      <c r="BT2" s="328"/>
      <c r="BU2" s="329"/>
    </row>
    <row r="3" spans="1:73" s="5" customFormat="1" ht="15">
      <c r="A3" s="160"/>
      <c r="B3" s="333" t="s">
        <v>5</v>
      </c>
      <c r="C3" s="335" t="s">
        <v>6</v>
      </c>
      <c r="D3" s="337" t="s">
        <v>25</v>
      </c>
      <c r="E3" s="333" t="s">
        <v>5</v>
      </c>
      <c r="F3" s="335" t="s">
        <v>6</v>
      </c>
      <c r="G3" s="337" t="s">
        <v>25</v>
      </c>
      <c r="H3" s="333" t="s">
        <v>5</v>
      </c>
      <c r="I3" s="335" t="s">
        <v>6</v>
      </c>
      <c r="J3" s="337" t="s">
        <v>25</v>
      </c>
      <c r="K3" s="333" t="s">
        <v>5</v>
      </c>
      <c r="L3" s="335" t="s">
        <v>6</v>
      </c>
      <c r="M3" s="337" t="s">
        <v>25</v>
      </c>
      <c r="N3" s="333" t="s">
        <v>5</v>
      </c>
      <c r="O3" s="335" t="s">
        <v>6</v>
      </c>
      <c r="P3" s="337" t="s">
        <v>25</v>
      </c>
      <c r="Q3" s="333" t="s">
        <v>5</v>
      </c>
      <c r="R3" s="335" t="s">
        <v>6</v>
      </c>
      <c r="S3" s="337" t="s">
        <v>25</v>
      </c>
      <c r="T3" s="333" t="s">
        <v>5</v>
      </c>
      <c r="U3" s="335" t="s">
        <v>6</v>
      </c>
      <c r="V3" s="337" t="s">
        <v>25</v>
      </c>
      <c r="W3" s="333" t="s">
        <v>5</v>
      </c>
      <c r="X3" s="335" t="s">
        <v>6</v>
      </c>
      <c r="Y3" s="337" t="s">
        <v>25</v>
      </c>
      <c r="Z3" s="333" t="s">
        <v>5</v>
      </c>
      <c r="AA3" s="335" t="s">
        <v>6</v>
      </c>
      <c r="AB3" s="337" t="s">
        <v>25</v>
      </c>
      <c r="AC3" s="333" t="s">
        <v>5</v>
      </c>
      <c r="AD3" s="335" t="s">
        <v>6</v>
      </c>
      <c r="AE3" s="337" t="s">
        <v>25</v>
      </c>
      <c r="AF3" s="333" t="s">
        <v>5</v>
      </c>
      <c r="AG3" s="335" t="s">
        <v>6</v>
      </c>
      <c r="AH3" s="337" t="s">
        <v>25</v>
      </c>
      <c r="AI3" s="333" t="s">
        <v>5</v>
      </c>
      <c r="AJ3" s="335" t="s">
        <v>6</v>
      </c>
      <c r="AK3" s="337" t="s">
        <v>25</v>
      </c>
      <c r="AL3" s="333" t="s">
        <v>5</v>
      </c>
      <c r="AM3" s="335" t="s">
        <v>6</v>
      </c>
      <c r="AN3" s="337" t="s">
        <v>25</v>
      </c>
      <c r="AO3" s="333" t="s">
        <v>5</v>
      </c>
      <c r="AP3" s="335" t="s">
        <v>6</v>
      </c>
      <c r="AQ3" s="337" t="s">
        <v>25</v>
      </c>
      <c r="AR3" s="333" t="s">
        <v>5</v>
      </c>
      <c r="AS3" s="335" t="s">
        <v>6</v>
      </c>
      <c r="AT3" s="337" t="s">
        <v>25</v>
      </c>
      <c r="AU3" s="333" t="s">
        <v>5</v>
      </c>
      <c r="AV3" s="335" t="s">
        <v>6</v>
      </c>
      <c r="AW3" s="337" t="s">
        <v>25</v>
      </c>
      <c r="AX3" s="333" t="s">
        <v>5</v>
      </c>
      <c r="AY3" s="335" t="s">
        <v>6</v>
      </c>
      <c r="AZ3" s="337" t="s">
        <v>25</v>
      </c>
      <c r="BA3" s="333" t="s">
        <v>5</v>
      </c>
      <c r="BB3" s="335" t="s">
        <v>6</v>
      </c>
      <c r="BC3" s="337" t="s">
        <v>25</v>
      </c>
      <c r="BD3" s="333" t="s">
        <v>5</v>
      </c>
      <c r="BE3" s="335" t="s">
        <v>6</v>
      </c>
      <c r="BF3" s="337" t="s">
        <v>25</v>
      </c>
      <c r="BG3" s="333" t="s">
        <v>5</v>
      </c>
      <c r="BH3" s="335" t="s">
        <v>6</v>
      </c>
      <c r="BI3" s="337" t="s">
        <v>25</v>
      </c>
      <c r="BJ3" s="333" t="s">
        <v>5</v>
      </c>
      <c r="BK3" s="335" t="s">
        <v>6</v>
      </c>
      <c r="BL3" s="337" t="s">
        <v>25</v>
      </c>
      <c r="BM3" s="333" t="s">
        <v>5</v>
      </c>
      <c r="BN3" s="335" t="s">
        <v>6</v>
      </c>
      <c r="BO3" s="337" t="s">
        <v>25</v>
      </c>
      <c r="BP3" s="333" t="s">
        <v>5</v>
      </c>
      <c r="BQ3" s="335" t="s">
        <v>6</v>
      </c>
      <c r="BR3" s="337" t="s">
        <v>25</v>
      </c>
      <c r="BS3" s="333" t="s">
        <v>5</v>
      </c>
      <c r="BT3" s="335" t="s">
        <v>6</v>
      </c>
      <c r="BU3" s="337" t="s">
        <v>25</v>
      </c>
    </row>
    <row r="4" spans="1:73" s="5" customFormat="1" ht="15.75" thickBot="1">
      <c r="A4" s="160"/>
      <c r="B4" s="334"/>
      <c r="C4" s="336"/>
      <c r="D4" s="338"/>
      <c r="E4" s="334"/>
      <c r="F4" s="336"/>
      <c r="G4" s="338"/>
      <c r="H4" s="334"/>
      <c r="I4" s="336"/>
      <c r="J4" s="338"/>
      <c r="K4" s="334"/>
      <c r="L4" s="336"/>
      <c r="M4" s="338"/>
      <c r="N4" s="334"/>
      <c r="O4" s="336"/>
      <c r="P4" s="338"/>
      <c r="Q4" s="334"/>
      <c r="R4" s="336"/>
      <c r="S4" s="338"/>
      <c r="T4" s="334"/>
      <c r="U4" s="336"/>
      <c r="V4" s="338"/>
      <c r="W4" s="334"/>
      <c r="X4" s="336"/>
      <c r="Y4" s="338"/>
      <c r="Z4" s="334"/>
      <c r="AA4" s="336"/>
      <c r="AB4" s="338"/>
      <c r="AC4" s="334"/>
      <c r="AD4" s="336"/>
      <c r="AE4" s="338"/>
      <c r="AF4" s="334"/>
      <c r="AG4" s="336"/>
      <c r="AH4" s="338"/>
      <c r="AI4" s="334"/>
      <c r="AJ4" s="336"/>
      <c r="AK4" s="338"/>
      <c r="AL4" s="334"/>
      <c r="AM4" s="336"/>
      <c r="AN4" s="338"/>
      <c r="AO4" s="334"/>
      <c r="AP4" s="336"/>
      <c r="AQ4" s="338"/>
      <c r="AR4" s="334"/>
      <c r="AS4" s="336"/>
      <c r="AT4" s="338"/>
      <c r="AU4" s="334"/>
      <c r="AV4" s="336"/>
      <c r="AW4" s="338"/>
      <c r="AX4" s="334"/>
      <c r="AY4" s="336"/>
      <c r="AZ4" s="338"/>
      <c r="BA4" s="334"/>
      <c r="BB4" s="336"/>
      <c r="BC4" s="338"/>
      <c r="BD4" s="334"/>
      <c r="BE4" s="336"/>
      <c r="BF4" s="338"/>
      <c r="BG4" s="334"/>
      <c r="BH4" s="336"/>
      <c r="BI4" s="338"/>
      <c r="BJ4" s="334"/>
      <c r="BK4" s="336"/>
      <c r="BL4" s="338"/>
      <c r="BM4" s="334"/>
      <c r="BN4" s="336"/>
      <c r="BO4" s="338"/>
      <c r="BP4" s="334"/>
      <c r="BQ4" s="336"/>
      <c r="BR4" s="338"/>
      <c r="BS4" s="334"/>
      <c r="BT4" s="336"/>
      <c r="BU4" s="338"/>
    </row>
    <row r="5" spans="1:73" s="5" customFormat="1" ht="15">
      <c r="A5" s="112" t="s">
        <v>0</v>
      </c>
      <c r="B5" s="107">
        <v>2291321</v>
      </c>
      <c r="C5" s="108">
        <v>2366843</v>
      </c>
      <c r="D5" s="109">
        <f>+C5+B5</f>
        <v>4658164</v>
      </c>
      <c r="E5" s="107">
        <v>2289828</v>
      </c>
      <c r="F5" s="108">
        <v>2354847</v>
      </c>
      <c r="G5" s="109">
        <f>+F5+E5</f>
        <v>4644675</v>
      </c>
      <c r="H5" s="107">
        <v>2275332</v>
      </c>
      <c r="I5" s="108">
        <v>2338851</v>
      </c>
      <c r="J5" s="109">
        <f>+I5+H5</f>
        <v>4614183</v>
      </c>
      <c r="K5" s="107">
        <v>2237336</v>
      </c>
      <c r="L5" s="108">
        <v>2309236</v>
      </c>
      <c r="M5" s="109">
        <v>4546572</v>
      </c>
      <c r="N5" s="107">
        <v>2219768</v>
      </c>
      <c r="O5" s="108">
        <v>2300229</v>
      </c>
      <c r="P5" s="109">
        <f>N5+O5</f>
        <v>4519997</v>
      </c>
      <c r="Q5" s="107">
        <v>2206328</v>
      </c>
      <c r="R5" s="108">
        <v>2303591</v>
      </c>
      <c r="S5" s="109">
        <f>Q5+R5</f>
        <v>4509919</v>
      </c>
      <c r="T5" s="107">
        <v>2236925</v>
      </c>
      <c r="U5" s="108">
        <v>2376441</v>
      </c>
      <c r="V5" s="109">
        <f>T5+U5</f>
        <v>4613366</v>
      </c>
      <c r="W5" s="107">
        <v>2295407</v>
      </c>
      <c r="X5" s="108">
        <v>2445819</v>
      </c>
      <c r="Y5" s="109">
        <f>W5+X5</f>
        <v>4741226</v>
      </c>
      <c r="Z5" s="107">
        <v>2352600</v>
      </c>
      <c r="AA5" s="108">
        <v>2496137</v>
      </c>
      <c r="AB5" s="109">
        <f>Z5+AA5</f>
        <v>4848737</v>
      </c>
      <c r="AC5" s="107">
        <v>2416429</v>
      </c>
      <c r="AD5" s="108">
        <v>2541818</v>
      </c>
      <c r="AE5" s="109">
        <f>AC5+AD5</f>
        <v>4958247</v>
      </c>
      <c r="AF5" s="107">
        <v>2454152</v>
      </c>
      <c r="AG5" s="108">
        <v>2550121</v>
      </c>
      <c r="AH5" s="109">
        <f>AF5+AG5</f>
        <v>5004273</v>
      </c>
      <c r="AI5" s="107">
        <v>2458949</v>
      </c>
      <c r="AJ5" s="108">
        <v>2526742</v>
      </c>
      <c r="AK5" s="109">
        <f>AI5+AJ5</f>
        <v>4985691</v>
      </c>
      <c r="AL5" s="107">
        <v>2191268</v>
      </c>
      <c r="AM5" s="108">
        <v>2224280</v>
      </c>
      <c r="AN5" s="109">
        <f>SUM(AL5:AM5)</f>
        <v>4415548</v>
      </c>
      <c r="AO5" s="107">
        <v>2176943</v>
      </c>
      <c r="AP5" s="108">
        <v>2215956</v>
      </c>
      <c r="AQ5" s="109">
        <v>4392899</v>
      </c>
      <c r="AR5" s="107">
        <v>2149724</v>
      </c>
      <c r="AS5" s="108">
        <v>2196248</v>
      </c>
      <c r="AT5" s="109">
        <v>4345972</v>
      </c>
      <c r="AU5" s="107">
        <v>2106985</v>
      </c>
      <c r="AV5" s="108">
        <v>2164057</v>
      </c>
      <c r="AW5" s="109">
        <v>4271042</v>
      </c>
      <c r="AX5" s="107">
        <v>2090521</v>
      </c>
      <c r="AY5" s="108">
        <v>2165960</v>
      </c>
      <c r="AZ5" s="109">
        <f>+AY5+AX5</f>
        <v>4256481</v>
      </c>
      <c r="BA5" s="107">
        <v>2060066</v>
      </c>
      <c r="BB5" s="108">
        <v>2153506</v>
      </c>
      <c r="BC5" s="109">
        <f>+BB5+BA5</f>
        <v>4213572</v>
      </c>
      <c r="BD5" s="107">
        <v>2066597</v>
      </c>
      <c r="BE5" s="108">
        <v>2209321</v>
      </c>
      <c r="BF5" s="109">
        <f>+BE5+BD5</f>
        <v>4275918</v>
      </c>
      <c r="BG5" s="107">
        <v>2110363</v>
      </c>
      <c r="BH5" s="108">
        <v>2272414</v>
      </c>
      <c r="BI5" s="109">
        <f>+BH5+BG5</f>
        <v>4382777</v>
      </c>
      <c r="BJ5" s="107">
        <v>2163570</v>
      </c>
      <c r="BK5" s="108">
        <v>2331268</v>
      </c>
      <c r="BL5" s="109">
        <f>+BK5+BJ5</f>
        <v>4494838</v>
      </c>
      <c r="BM5" s="107">
        <v>2192732</v>
      </c>
      <c r="BN5" s="108">
        <v>2348091</v>
      </c>
      <c r="BO5" s="109">
        <f>+BN5+BM5</f>
        <v>4540823</v>
      </c>
      <c r="BP5" s="107">
        <v>2226298</v>
      </c>
      <c r="BQ5" s="108">
        <v>2362338</v>
      </c>
      <c r="BR5" s="109">
        <f>+BQ5+BP5</f>
        <v>4588636</v>
      </c>
      <c r="BS5" s="107">
        <v>2245059</v>
      </c>
      <c r="BT5" s="108">
        <v>2347859</v>
      </c>
      <c r="BU5" s="109">
        <f>+BT5+BS5</f>
        <v>4592918</v>
      </c>
    </row>
    <row r="6" spans="1:73" s="5" customFormat="1" ht="15">
      <c r="A6" s="192" t="s">
        <v>39</v>
      </c>
      <c r="B6" s="107">
        <v>108026</v>
      </c>
      <c r="C6" s="108">
        <v>124013</v>
      </c>
      <c r="D6" s="109">
        <f>+C6+B6</f>
        <v>232039</v>
      </c>
      <c r="E6" s="107">
        <v>107300</v>
      </c>
      <c r="F6" s="108">
        <v>122494</v>
      </c>
      <c r="G6" s="109">
        <f>+F6+E6</f>
        <v>229794</v>
      </c>
      <c r="H6" s="107">
        <v>105922</v>
      </c>
      <c r="I6" s="108">
        <v>120563</v>
      </c>
      <c r="J6" s="109">
        <f>+I6+H6</f>
        <v>226485</v>
      </c>
      <c r="K6" s="107">
        <v>103687</v>
      </c>
      <c r="L6" s="108">
        <v>118394</v>
      </c>
      <c r="M6" s="109">
        <v>222081</v>
      </c>
      <c r="N6" s="107">
        <v>101651</v>
      </c>
      <c r="O6" s="108">
        <v>116556</v>
      </c>
      <c r="P6" s="109">
        <f>N6+O6</f>
        <v>218207</v>
      </c>
      <c r="Q6" s="107">
        <v>100691</v>
      </c>
      <c r="R6" s="108">
        <v>116750</v>
      </c>
      <c r="S6" s="109">
        <f>Q6+R6</f>
        <v>217441</v>
      </c>
      <c r="T6" s="107">
        <v>102113</v>
      </c>
      <c r="U6" s="108">
        <v>120433</v>
      </c>
      <c r="V6" s="109">
        <f>T6+U6</f>
        <v>222546</v>
      </c>
      <c r="W6" s="107">
        <v>105223</v>
      </c>
      <c r="X6" s="108">
        <v>124317</v>
      </c>
      <c r="Y6" s="109">
        <f>W6+X6</f>
        <v>229540</v>
      </c>
      <c r="Z6" s="107">
        <v>109117</v>
      </c>
      <c r="AA6" s="108">
        <v>127476</v>
      </c>
      <c r="AB6" s="109">
        <f>Z6+AA6</f>
        <v>236593</v>
      </c>
      <c r="AC6" s="107">
        <v>112375</v>
      </c>
      <c r="AD6" s="108">
        <v>130268</v>
      </c>
      <c r="AE6" s="109">
        <f>AC6+AD6</f>
        <v>242643</v>
      </c>
      <c r="AF6" s="107">
        <v>114839</v>
      </c>
      <c r="AG6" s="108">
        <v>131832</v>
      </c>
      <c r="AH6" s="109">
        <f>AF6+AG6</f>
        <v>246671</v>
      </c>
      <c r="AI6" s="107">
        <v>115408</v>
      </c>
      <c r="AJ6" s="108">
        <v>131711</v>
      </c>
      <c r="AK6" s="109">
        <f>AI6+AJ6</f>
        <v>247119</v>
      </c>
      <c r="AL6" s="107">
        <v>101705</v>
      </c>
      <c r="AM6" s="108">
        <v>115103</v>
      </c>
      <c r="AN6" s="109">
        <f>SUM(AL6:AM6)</f>
        <v>216808</v>
      </c>
      <c r="AO6" s="107">
        <v>100572</v>
      </c>
      <c r="AP6" s="108">
        <v>113878</v>
      </c>
      <c r="AQ6" s="109">
        <v>214450</v>
      </c>
      <c r="AR6" s="107">
        <v>98901</v>
      </c>
      <c r="AS6" s="108">
        <v>111999</v>
      </c>
      <c r="AT6" s="109">
        <v>210900</v>
      </c>
      <c r="AU6" s="107">
        <v>96345</v>
      </c>
      <c r="AV6" s="108">
        <v>109420</v>
      </c>
      <c r="AW6" s="109">
        <v>205765</v>
      </c>
      <c r="AX6" s="107">
        <v>94835</v>
      </c>
      <c r="AY6" s="108">
        <v>108999</v>
      </c>
      <c r="AZ6" s="109">
        <f>+AY6+AX6</f>
        <v>203834</v>
      </c>
      <c r="BA6" s="107">
        <v>93296</v>
      </c>
      <c r="BB6" s="108">
        <v>108264</v>
      </c>
      <c r="BC6" s="109">
        <f>+BB6+BA6</f>
        <v>201560</v>
      </c>
      <c r="BD6" s="107">
        <v>93911</v>
      </c>
      <c r="BE6" s="108">
        <v>111691</v>
      </c>
      <c r="BF6" s="109">
        <f>+BE6+BD6</f>
        <v>205602</v>
      </c>
      <c r="BG6" s="107">
        <v>96376</v>
      </c>
      <c r="BH6" s="108">
        <v>115118</v>
      </c>
      <c r="BI6" s="109">
        <f>+BH6+BG6</f>
        <v>211494</v>
      </c>
      <c r="BJ6" s="107">
        <v>99259</v>
      </c>
      <c r="BK6" s="108">
        <v>118472</v>
      </c>
      <c r="BL6" s="109">
        <f>+BK6+BJ6</f>
        <v>217731</v>
      </c>
      <c r="BM6" s="107">
        <v>101652</v>
      </c>
      <c r="BN6" s="108">
        <v>120653</v>
      </c>
      <c r="BO6" s="109">
        <f>+BN6+BM6</f>
        <v>222305</v>
      </c>
      <c r="BP6" s="107">
        <v>104213</v>
      </c>
      <c r="BQ6" s="108">
        <v>122325</v>
      </c>
      <c r="BR6" s="109">
        <f>+BQ6+BP6</f>
        <v>226538</v>
      </c>
      <c r="BS6" s="107">
        <v>105715</v>
      </c>
      <c r="BT6" s="108">
        <v>122742</v>
      </c>
      <c r="BU6" s="109">
        <f>+BT6+BS6</f>
        <v>228457</v>
      </c>
    </row>
    <row r="7" spans="1:73" s="5" customFormat="1" ht="15">
      <c r="A7" s="30" t="s">
        <v>1</v>
      </c>
      <c r="B7" s="107">
        <v>13060</v>
      </c>
      <c r="C7" s="108">
        <v>15012</v>
      </c>
      <c r="D7" s="109">
        <f>+C7+B7</f>
        <v>28072</v>
      </c>
      <c r="E7" s="107">
        <v>13131</v>
      </c>
      <c r="F7" s="108">
        <v>14972</v>
      </c>
      <c r="G7" s="109">
        <f>+F7+E7</f>
        <v>28103</v>
      </c>
      <c r="H7" s="107">
        <v>13008</v>
      </c>
      <c r="I7" s="108">
        <v>14754</v>
      </c>
      <c r="J7" s="109">
        <f>+I7+H7</f>
        <v>27762</v>
      </c>
      <c r="K7" s="107">
        <v>12663</v>
      </c>
      <c r="L7" s="108">
        <v>14387</v>
      </c>
      <c r="M7" s="109">
        <v>27050</v>
      </c>
      <c r="N7" s="107">
        <v>12338</v>
      </c>
      <c r="O7" s="108">
        <v>14051</v>
      </c>
      <c r="P7" s="109">
        <f>N7+O7</f>
        <v>26389</v>
      </c>
      <c r="Q7" s="107">
        <v>12239</v>
      </c>
      <c r="R7" s="108">
        <v>14106</v>
      </c>
      <c r="S7" s="109">
        <f>Q7+R7</f>
        <v>26345</v>
      </c>
      <c r="T7" s="107">
        <v>12262</v>
      </c>
      <c r="U7" s="108">
        <v>14412</v>
      </c>
      <c r="V7" s="109">
        <f>T7+U7</f>
        <v>26674</v>
      </c>
      <c r="W7" s="107">
        <v>12561</v>
      </c>
      <c r="X7" s="108">
        <v>14836</v>
      </c>
      <c r="Y7" s="109">
        <f>W7+X7</f>
        <v>27397</v>
      </c>
      <c r="Z7" s="107">
        <v>13052</v>
      </c>
      <c r="AA7" s="108">
        <v>15270</v>
      </c>
      <c r="AB7" s="109">
        <f>Z7+AA7</f>
        <v>28322</v>
      </c>
      <c r="AC7" s="107">
        <v>13493</v>
      </c>
      <c r="AD7" s="108">
        <v>15779</v>
      </c>
      <c r="AE7" s="109">
        <f>AC7+AD7</f>
        <v>29272</v>
      </c>
      <c r="AF7" s="107">
        <v>13829</v>
      </c>
      <c r="AG7" s="108">
        <v>16006</v>
      </c>
      <c r="AH7" s="109">
        <f>AF7+AG7</f>
        <v>29835</v>
      </c>
      <c r="AI7" s="107">
        <v>13882</v>
      </c>
      <c r="AJ7" s="108">
        <v>15942</v>
      </c>
      <c r="AK7" s="109">
        <f>AI7+AJ7</f>
        <v>29824</v>
      </c>
      <c r="AL7" s="107">
        <v>12171</v>
      </c>
      <c r="AM7" s="108">
        <v>13942</v>
      </c>
      <c r="AN7" s="109">
        <f>SUM(AL7:AM7)</f>
        <v>26113</v>
      </c>
      <c r="AO7" s="107">
        <v>12065</v>
      </c>
      <c r="AP7" s="108">
        <v>13929</v>
      </c>
      <c r="AQ7" s="109">
        <v>25994</v>
      </c>
      <c r="AR7" s="107">
        <v>11871</v>
      </c>
      <c r="AS7" s="108">
        <v>13721</v>
      </c>
      <c r="AT7" s="109">
        <v>25592</v>
      </c>
      <c r="AU7" s="107">
        <v>11501</v>
      </c>
      <c r="AV7" s="108">
        <v>13261</v>
      </c>
      <c r="AW7" s="109">
        <v>24762</v>
      </c>
      <c r="AX7" s="107">
        <v>11291</v>
      </c>
      <c r="AY7" s="108">
        <v>13134</v>
      </c>
      <c r="AZ7" s="109">
        <f>+AY7+AX7</f>
        <v>24425</v>
      </c>
      <c r="BA7" s="107">
        <v>11080</v>
      </c>
      <c r="BB7" s="108">
        <v>13024</v>
      </c>
      <c r="BC7" s="109">
        <f>+BB7+BA7</f>
        <v>24104</v>
      </c>
      <c r="BD7" s="107">
        <v>11110</v>
      </c>
      <c r="BE7" s="108">
        <v>13335</v>
      </c>
      <c r="BF7" s="109">
        <f>+BE7+BD7</f>
        <v>24445</v>
      </c>
      <c r="BG7" s="107">
        <v>11480</v>
      </c>
      <c r="BH7" s="108">
        <v>13816</v>
      </c>
      <c r="BI7" s="109">
        <f>+BH7+BG7</f>
        <v>25296</v>
      </c>
      <c r="BJ7" s="107">
        <v>11743</v>
      </c>
      <c r="BK7" s="108">
        <v>14242</v>
      </c>
      <c r="BL7" s="109">
        <f>+BK7+BJ7</f>
        <v>25985</v>
      </c>
      <c r="BM7" s="107">
        <v>12102</v>
      </c>
      <c r="BN7" s="108">
        <v>14621</v>
      </c>
      <c r="BO7" s="109">
        <f>+BN7+BM7</f>
        <v>26723</v>
      </c>
      <c r="BP7" s="107">
        <v>12498</v>
      </c>
      <c r="BQ7" s="108">
        <v>14899</v>
      </c>
      <c r="BR7" s="109">
        <f>+BQ7+BP7</f>
        <v>27397</v>
      </c>
      <c r="BS7" s="107">
        <v>12750</v>
      </c>
      <c r="BT7" s="108">
        <v>14900</v>
      </c>
      <c r="BU7" s="109">
        <f>+BT7+BS7</f>
        <v>27650</v>
      </c>
    </row>
    <row r="8" spans="1:73" s="5" customFormat="1" ht="15">
      <c r="A8" s="30" t="s">
        <v>2</v>
      </c>
      <c r="B8" s="107">
        <v>1692</v>
      </c>
      <c r="C8" s="108">
        <v>2058</v>
      </c>
      <c r="D8" s="109">
        <f>+C8+B8</f>
        <v>3750</v>
      </c>
      <c r="E8" s="107">
        <v>1676</v>
      </c>
      <c r="F8" s="108">
        <v>2051</v>
      </c>
      <c r="G8" s="109">
        <f>+F8+E8</f>
        <v>3727</v>
      </c>
      <c r="H8" s="107">
        <v>1618</v>
      </c>
      <c r="I8" s="108">
        <v>1963</v>
      </c>
      <c r="J8" s="109">
        <f>+I8+H8</f>
        <v>3581</v>
      </c>
      <c r="K8" s="107">
        <v>1480</v>
      </c>
      <c r="L8" s="108">
        <v>1791</v>
      </c>
      <c r="M8" s="109">
        <v>3271</v>
      </c>
      <c r="N8" s="107">
        <v>1388</v>
      </c>
      <c r="O8" s="108">
        <v>1655</v>
      </c>
      <c r="P8" s="109">
        <f>N8+O8</f>
        <v>3043</v>
      </c>
      <c r="Q8" s="107">
        <v>1319</v>
      </c>
      <c r="R8" s="108">
        <v>1597</v>
      </c>
      <c r="S8" s="109">
        <f>Q8+R8</f>
        <v>2916</v>
      </c>
      <c r="T8" s="107">
        <v>1280</v>
      </c>
      <c r="U8" s="108">
        <v>1577</v>
      </c>
      <c r="V8" s="109">
        <f>T8+U8</f>
        <v>2857</v>
      </c>
      <c r="W8" s="107">
        <v>1292</v>
      </c>
      <c r="X8" s="108">
        <v>1588</v>
      </c>
      <c r="Y8" s="109">
        <f>W8+X8</f>
        <v>2880</v>
      </c>
      <c r="Z8" s="107">
        <v>1425</v>
      </c>
      <c r="AA8" s="108">
        <v>1664</v>
      </c>
      <c r="AB8" s="109">
        <f>Z8+AA8</f>
        <v>3089</v>
      </c>
      <c r="AC8" s="107">
        <v>1559</v>
      </c>
      <c r="AD8" s="108">
        <v>1916</v>
      </c>
      <c r="AE8" s="109">
        <f>AC8+AD8</f>
        <v>3475</v>
      </c>
      <c r="AF8" s="107">
        <v>1671</v>
      </c>
      <c r="AG8" s="108">
        <v>2027</v>
      </c>
      <c r="AH8" s="109">
        <f>AF8+AG8</f>
        <v>3698</v>
      </c>
      <c r="AI8" s="107">
        <v>1690</v>
      </c>
      <c r="AJ8" s="108">
        <v>2085</v>
      </c>
      <c r="AK8" s="109">
        <f>AI8+AJ8</f>
        <v>3775</v>
      </c>
      <c r="AL8" s="107">
        <v>1511</v>
      </c>
      <c r="AM8" s="108">
        <v>1850</v>
      </c>
      <c r="AN8" s="109">
        <f>SUM(AL8:AM8)</f>
        <v>3361</v>
      </c>
      <c r="AO8" s="107">
        <v>1496</v>
      </c>
      <c r="AP8" s="108">
        <v>1856</v>
      </c>
      <c r="AQ8" s="109">
        <v>3352</v>
      </c>
      <c r="AR8" s="107">
        <v>1438</v>
      </c>
      <c r="AS8" s="108">
        <v>1810</v>
      </c>
      <c r="AT8" s="109">
        <v>3248</v>
      </c>
      <c r="AU8" s="107">
        <v>1332</v>
      </c>
      <c r="AV8" s="108">
        <v>1615</v>
      </c>
      <c r="AW8" s="109">
        <v>2947</v>
      </c>
      <c r="AX8" s="107">
        <v>1270</v>
      </c>
      <c r="AY8" s="108">
        <v>1556</v>
      </c>
      <c r="AZ8" s="109">
        <f>+AY8+AX8</f>
        <v>2826</v>
      </c>
      <c r="BA8" s="107">
        <v>1226</v>
      </c>
      <c r="BB8" s="108">
        <v>1496</v>
      </c>
      <c r="BC8" s="109">
        <f>+BB8+BA8</f>
        <v>2722</v>
      </c>
      <c r="BD8" s="107">
        <v>1198</v>
      </c>
      <c r="BE8" s="108">
        <v>1472</v>
      </c>
      <c r="BF8" s="109">
        <f>+BE8+BD8</f>
        <v>2670</v>
      </c>
      <c r="BG8" s="107">
        <v>1246</v>
      </c>
      <c r="BH8" s="108">
        <v>1530</v>
      </c>
      <c r="BI8" s="109">
        <f>+BH8+BG8</f>
        <v>2776</v>
      </c>
      <c r="BJ8" s="107">
        <v>1321</v>
      </c>
      <c r="BK8" s="108">
        <v>1621</v>
      </c>
      <c r="BL8" s="109">
        <f>+BK8+BJ8</f>
        <v>2942</v>
      </c>
      <c r="BM8" s="107">
        <v>1446</v>
      </c>
      <c r="BN8" s="108">
        <v>1793</v>
      </c>
      <c r="BO8" s="109">
        <f>+BN8+BM8</f>
        <v>3239</v>
      </c>
      <c r="BP8" s="107">
        <v>1579</v>
      </c>
      <c r="BQ8" s="108">
        <v>1982</v>
      </c>
      <c r="BR8" s="109">
        <f>+BQ8+BP8</f>
        <v>3561</v>
      </c>
      <c r="BS8" s="107">
        <v>1619</v>
      </c>
      <c r="BT8" s="108">
        <v>2011</v>
      </c>
      <c r="BU8" s="109">
        <f>+BT8+BS8</f>
        <v>3630</v>
      </c>
    </row>
    <row r="9" spans="1:73" s="5" customFormat="1" ht="15">
      <c r="A9" s="30" t="s">
        <v>3</v>
      </c>
      <c r="B9" s="107">
        <v>991</v>
      </c>
      <c r="C9" s="108">
        <v>1165</v>
      </c>
      <c r="D9" s="109">
        <f>+C9+B9</f>
        <v>2156</v>
      </c>
      <c r="E9" s="107">
        <v>1005</v>
      </c>
      <c r="F9" s="108">
        <v>1143</v>
      </c>
      <c r="G9" s="109">
        <f>+F9+E9</f>
        <v>2148</v>
      </c>
      <c r="H9" s="107">
        <v>993</v>
      </c>
      <c r="I9" s="108">
        <v>1119</v>
      </c>
      <c r="J9" s="109">
        <f>+I9+H9</f>
        <v>2112</v>
      </c>
      <c r="K9" s="107">
        <v>967</v>
      </c>
      <c r="L9" s="108">
        <v>1105</v>
      </c>
      <c r="M9" s="109">
        <v>2072</v>
      </c>
      <c r="N9" s="107">
        <v>932</v>
      </c>
      <c r="O9" s="108">
        <v>1048</v>
      </c>
      <c r="P9" s="109">
        <f>N9+O9</f>
        <v>1980</v>
      </c>
      <c r="Q9" s="107">
        <v>923</v>
      </c>
      <c r="R9" s="108">
        <v>1069</v>
      </c>
      <c r="S9" s="109">
        <f>Q9+R9</f>
        <v>1992</v>
      </c>
      <c r="T9" s="107">
        <v>940</v>
      </c>
      <c r="U9" s="108">
        <v>1100</v>
      </c>
      <c r="V9" s="109">
        <f>T9+U9</f>
        <v>2040</v>
      </c>
      <c r="W9" s="107">
        <v>958</v>
      </c>
      <c r="X9" s="108">
        <v>1147</v>
      </c>
      <c r="Y9" s="109">
        <f>W9+X9</f>
        <v>2105</v>
      </c>
      <c r="Z9" s="107">
        <v>962</v>
      </c>
      <c r="AA9" s="108">
        <v>1172</v>
      </c>
      <c r="AB9" s="109">
        <f>Z9+AA9</f>
        <v>2134</v>
      </c>
      <c r="AC9" s="107">
        <v>992</v>
      </c>
      <c r="AD9" s="108">
        <v>1244</v>
      </c>
      <c r="AE9" s="109">
        <f>AC9+AD9</f>
        <v>2236</v>
      </c>
      <c r="AF9" s="107">
        <v>1026</v>
      </c>
      <c r="AG9" s="108">
        <v>1285</v>
      </c>
      <c r="AH9" s="109">
        <f>AF9+AG9</f>
        <v>2311</v>
      </c>
      <c r="AI9" s="107">
        <v>1034</v>
      </c>
      <c r="AJ9" s="108">
        <v>1244</v>
      </c>
      <c r="AK9" s="109">
        <f>AI9+AJ9</f>
        <v>2278</v>
      </c>
      <c r="AL9" s="107">
        <v>938</v>
      </c>
      <c r="AM9" s="108">
        <v>1100</v>
      </c>
      <c r="AN9" s="109">
        <f>SUM(AL9:AM9)</f>
        <v>2038</v>
      </c>
      <c r="AO9" s="107">
        <v>917</v>
      </c>
      <c r="AP9" s="108">
        <v>1091</v>
      </c>
      <c r="AQ9" s="109">
        <v>2008</v>
      </c>
      <c r="AR9" s="107">
        <v>899</v>
      </c>
      <c r="AS9" s="108">
        <v>1024</v>
      </c>
      <c r="AT9" s="109">
        <v>1923</v>
      </c>
      <c r="AU9" s="107">
        <v>890</v>
      </c>
      <c r="AV9" s="108">
        <v>978</v>
      </c>
      <c r="AW9" s="109">
        <v>1868</v>
      </c>
      <c r="AX9" s="107">
        <v>863</v>
      </c>
      <c r="AY9" s="108">
        <v>935</v>
      </c>
      <c r="AZ9" s="109">
        <f>+AY9+AX9</f>
        <v>1798</v>
      </c>
      <c r="BA9" s="107">
        <v>854</v>
      </c>
      <c r="BB9" s="108">
        <v>933</v>
      </c>
      <c r="BC9" s="109">
        <f>+BB9+BA9</f>
        <v>1787</v>
      </c>
      <c r="BD9" s="107">
        <v>883</v>
      </c>
      <c r="BE9" s="108">
        <v>989</v>
      </c>
      <c r="BF9" s="109">
        <f>+BE9+BD9</f>
        <v>1872</v>
      </c>
      <c r="BG9" s="107">
        <v>908</v>
      </c>
      <c r="BH9" s="108">
        <v>1016</v>
      </c>
      <c r="BI9" s="109">
        <f>+BH9+BG9</f>
        <v>1924</v>
      </c>
      <c r="BJ9" s="107">
        <v>900</v>
      </c>
      <c r="BK9" s="108">
        <v>1022</v>
      </c>
      <c r="BL9" s="109">
        <f>+BK9+BJ9</f>
        <v>1922</v>
      </c>
      <c r="BM9" s="107">
        <v>921</v>
      </c>
      <c r="BN9" s="108">
        <v>1062</v>
      </c>
      <c r="BO9" s="109">
        <f>+BN9+BM9</f>
        <v>1983</v>
      </c>
      <c r="BP9" s="107">
        <v>930</v>
      </c>
      <c r="BQ9" s="108">
        <v>1090</v>
      </c>
      <c r="BR9" s="109">
        <f>+BQ9+BP9</f>
        <v>2020</v>
      </c>
      <c r="BS9" s="107">
        <v>977</v>
      </c>
      <c r="BT9" s="108">
        <v>1125</v>
      </c>
      <c r="BU9" s="109">
        <f>+BT9+BS9</f>
        <v>2102</v>
      </c>
    </row>
    <row r="10" spans="1:79" s="220" customFormat="1" ht="15.75" thickBot="1">
      <c r="A10" s="216" t="s">
        <v>13</v>
      </c>
      <c r="B10" s="217">
        <f>SUM(B8:B9)</f>
        <v>2683</v>
      </c>
      <c r="C10" s="218">
        <f>SUM(C8:C9)</f>
        <v>3223</v>
      </c>
      <c r="D10" s="219">
        <f>B10+C10</f>
        <v>5906</v>
      </c>
      <c r="E10" s="217">
        <f>SUM(E8:E9)</f>
        <v>2681</v>
      </c>
      <c r="F10" s="218">
        <f>SUM(F8:F9)</f>
        <v>3194</v>
      </c>
      <c r="G10" s="219">
        <f>E10+F10</f>
        <v>5875</v>
      </c>
      <c r="H10" s="217">
        <f>SUM(H8:H9)</f>
        <v>2611</v>
      </c>
      <c r="I10" s="218">
        <f>SUM(I8:I9)</f>
        <v>3082</v>
      </c>
      <c r="J10" s="219">
        <f>H10+I10</f>
        <v>5693</v>
      </c>
      <c r="K10" s="217">
        <f>SUM(K8:K9)</f>
        <v>2447</v>
      </c>
      <c r="L10" s="218">
        <f>SUM(L8:L9)</f>
        <v>2896</v>
      </c>
      <c r="M10" s="219">
        <f>K10+L10</f>
        <v>5343</v>
      </c>
      <c r="N10" s="217">
        <f aca="true" t="shared" si="0" ref="N10:AM10">SUM(N8:N9)</f>
        <v>2320</v>
      </c>
      <c r="O10" s="218">
        <f t="shared" si="0"/>
        <v>2703</v>
      </c>
      <c r="P10" s="219">
        <f t="shared" si="0"/>
        <v>5023</v>
      </c>
      <c r="Q10" s="217">
        <f t="shared" si="0"/>
        <v>2242</v>
      </c>
      <c r="R10" s="218">
        <f t="shared" si="0"/>
        <v>2666</v>
      </c>
      <c r="S10" s="219">
        <f t="shared" si="0"/>
        <v>4908</v>
      </c>
      <c r="T10" s="217">
        <f t="shared" si="0"/>
        <v>2220</v>
      </c>
      <c r="U10" s="218">
        <f t="shared" si="0"/>
        <v>2677</v>
      </c>
      <c r="V10" s="219">
        <f t="shared" si="0"/>
        <v>4897</v>
      </c>
      <c r="W10" s="217">
        <f t="shared" si="0"/>
        <v>2250</v>
      </c>
      <c r="X10" s="218">
        <f t="shared" si="0"/>
        <v>2735</v>
      </c>
      <c r="Y10" s="219">
        <f t="shared" si="0"/>
        <v>4985</v>
      </c>
      <c r="Z10" s="217">
        <f t="shared" si="0"/>
        <v>2387</v>
      </c>
      <c r="AA10" s="218">
        <f t="shared" si="0"/>
        <v>2836</v>
      </c>
      <c r="AB10" s="219">
        <f t="shared" si="0"/>
        <v>5223</v>
      </c>
      <c r="AC10" s="217">
        <f t="shared" si="0"/>
        <v>2551</v>
      </c>
      <c r="AD10" s="218">
        <f t="shared" si="0"/>
        <v>3160</v>
      </c>
      <c r="AE10" s="219">
        <f t="shared" si="0"/>
        <v>5711</v>
      </c>
      <c r="AF10" s="217">
        <f t="shared" si="0"/>
        <v>2697</v>
      </c>
      <c r="AG10" s="218">
        <f t="shared" si="0"/>
        <v>3312</v>
      </c>
      <c r="AH10" s="219">
        <f t="shared" si="0"/>
        <v>6009</v>
      </c>
      <c r="AI10" s="217">
        <f t="shared" si="0"/>
        <v>2724</v>
      </c>
      <c r="AJ10" s="218">
        <f t="shared" si="0"/>
        <v>3329</v>
      </c>
      <c r="AK10" s="219">
        <f t="shared" si="0"/>
        <v>6053</v>
      </c>
      <c r="AL10" s="217">
        <f t="shared" si="0"/>
        <v>2449</v>
      </c>
      <c r="AM10" s="218">
        <f t="shared" si="0"/>
        <v>2950</v>
      </c>
      <c r="AN10" s="219">
        <f>AL10+AM10</f>
        <v>5399</v>
      </c>
      <c r="AO10" s="217">
        <f>SUM(AO8:AO9)</f>
        <v>2413</v>
      </c>
      <c r="AP10" s="218">
        <f>SUM(AP8:AP9)</f>
        <v>2947</v>
      </c>
      <c r="AQ10" s="219">
        <f>AO10+AP10</f>
        <v>5360</v>
      </c>
      <c r="AR10" s="217">
        <f>SUM(AR8:AR9)</f>
        <v>2337</v>
      </c>
      <c r="AS10" s="218">
        <f>SUM(AS8:AS9)</f>
        <v>2834</v>
      </c>
      <c r="AT10" s="219">
        <f>AR10+AS10</f>
        <v>5171</v>
      </c>
      <c r="AU10" s="217">
        <f>SUM(AU8:AU9)</f>
        <v>2222</v>
      </c>
      <c r="AV10" s="218">
        <f>SUM(AV8:AV9)</f>
        <v>2593</v>
      </c>
      <c r="AW10" s="219">
        <f>AU10+AV10</f>
        <v>4815</v>
      </c>
      <c r="AX10" s="217">
        <f>SUM(AX8:AX9)</f>
        <v>2133</v>
      </c>
      <c r="AY10" s="218">
        <f>SUM(AY8:AY9)</f>
        <v>2491</v>
      </c>
      <c r="AZ10" s="219">
        <f>AX10+AY10</f>
        <v>4624</v>
      </c>
      <c r="BA10" s="217">
        <f>SUM(BA8:BA9)</f>
        <v>2080</v>
      </c>
      <c r="BB10" s="218">
        <f>SUM(BB8:BB9)</f>
        <v>2429</v>
      </c>
      <c r="BC10" s="219">
        <f>BA10+BB10</f>
        <v>4509</v>
      </c>
      <c r="BD10" s="217">
        <f>SUM(BD8:BD9)</f>
        <v>2081</v>
      </c>
      <c r="BE10" s="218">
        <f>SUM(BE8:BE9)</f>
        <v>2461</v>
      </c>
      <c r="BF10" s="219">
        <f>BD10+BE10</f>
        <v>4542</v>
      </c>
      <c r="BG10" s="217">
        <f>SUM(BG8:BG9)</f>
        <v>2154</v>
      </c>
      <c r="BH10" s="218">
        <f>SUM(BH8:BH9)</f>
        <v>2546</v>
      </c>
      <c r="BI10" s="219">
        <f>BG10+BH10</f>
        <v>4700</v>
      </c>
      <c r="BJ10" s="217">
        <f>SUM(BJ8:BJ9)</f>
        <v>2221</v>
      </c>
      <c r="BK10" s="218">
        <f>SUM(BK8:BK9)</f>
        <v>2643</v>
      </c>
      <c r="BL10" s="219">
        <f>BJ10+BK10</f>
        <v>4864</v>
      </c>
      <c r="BM10" s="217">
        <f>SUM(BM8:BM9)</f>
        <v>2367</v>
      </c>
      <c r="BN10" s="218">
        <f>SUM(BN8:BN9)</f>
        <v>2855</v>
      </c>
      <c r="BO10" s="219">
        <f>BM10+BN10</f>
        <v>5222</v>
      </c>
      <c r="BP10" s="217">
        <f>SUM(BP8:BP9)</f>
        <v>2509</v>
      </c>
      <c r="BQ10" s="218">
        <f>SUM(BQ8:BQ9)</f>
        <v>3072</v>
      </c>
      <c r="BR10" s="219">
        <f>BP10+BQ10</f>
        <v>5581</v>
      </c>
      <c r="BS10" s="217">
        <f>SUM(BS8:BS9)</f>
        <v>2596</v>
      </c>
      <c r="BT10" s="218">
        <f>SUM(BT8:BT9)</f>
        <v>3136</v>
      </c>
      <c r="BU10" s="219">
        <f>BS10+BT10</f>
        <v>5732</v>
      </c>
      <c r="BV10" s="5"/>
      <c r="BW10" s="5"/>
      <c r="BX10" s="5"/>
      <c r="BY10" s="5"/>
      <c r="BZ10" s="5"/>
      <c r="CA10" s="5"/>
    </row>
    <row r="11" spans="1:7" s="5" customFormat="1" ht="12.75">
      <c r="A11" s="12" t="s">
        <v>41</v>
      </c>
      <c r="B11" s="12" t="s">
        <v>38</v>
      </c>
      <c r="C11" s="4"/>
      <c r="D11" s="4"/>
      <c r="E11" s="4"/>
      <c r="F11" s="4"/>
      <c r="G11" s="4"/>
    </row>
    <row r="12" spans="1:7" s="5" customFormat="1" ht="12.75">
      <c r="A12" s="12"/>
      <c r="B12" s="12"/>
      <c r="C12" s="4"/>
      <c r="D12" s="4"/>
      <c r="E12" s="4"/>
      <c r="F12" s="4"/>
      <c r="G12" s="4"/>
    </row>
    <row r="13" spans="1:7" s="5" customFormat="1" ht="13.5" thickBot="1">
      <c r="A13" s="12"/>
      <c r="B13" s="12"/>
      <c r="C13" s="4"/>
      <c r="D13" s="4"/>
      <c r="E13" s="4"/>
      <c r="F13" s="4"/>
      <c r="G13" s="4"/>
    </row>
    <row r="14" spans="1:37" s="5" customFormat="1" ht="15.75">
      <c r="A14" s="159" t="s">
        <v>26</v>
      </c>
      <c r="B14" s="327" t="s">
        <v>104</v>
      </c>
      <c r="C14" s="328"/>
      <c r="D14" s="329"/>
      <c r="E14" s="327" t="s">
        <v>105</v>
      </c>
      <c r="F14" s="328"/>
      <c r="G14" s="329"/>
      <c r="H14" s="327" t="s">
        <v>106</v>
      </c>
      <c r="I14" s="328"/>
      <c r="J14" s="329"/>
      <c r="K14" s="327" t="s">
        <v>107</v>
      </c>
      <c r="L14" s="328"/>
      <c r="M14" s="329"/>
      <c r="N14" s="327" t="s">
        <v>108</v>
      </c>
      <c r="O14" s="328"/>
      <c r="P14" s="329"/>
      <c r="Q14" s="327" t="s">
        <v>109</v>
      </c>
      <c r="R14" s="328"/>
      <c r="S14" s="329"/>
      <c r="T14" s="327" t="s">
        <v>110</v>
      </c>
      <c r="U14" s="328"/>
      <c r="V14" s="329"/>
      <c r="W14" s="327" t="s">
        <v>111</v>
      </c>
      <c r="X14" s="328"/>
      <c r="Y14" s="329"/>
      <c r="Z14" s="327" t="s">
        <v>112</v>
      </c>
      <c r="AA14" s="328"/>
      <c r="AB14" s="329"/>
      <c r="AC14" s="327" t="s">
        <v>113</v>
      </c>
      <c r="AD14" s="328"/>
      <c r="AE14" s="329"/>
      <c r="AF14" s="327" t="s">
        <v>114</v>
      </c>
      <c r="AG14" s="328"/>
      <c r="AH14" s="329"/>
      <c r="AI14" s="327" t="s">
        <v>115</v>
      </c>
      <c r="AJ14" s="328"/>
      <c r="AK14" s="329"/>
    </row>
    <row r="15" spans="1:37" s="5" customFormat="1" ht="15">
      <c r="A15" s="160"/>
      <c r="B15" s="333" t="s">
        <v>5</v>
      </c>
      <c r="C15" s="335" t="s">
        <v>6</v>
      </c>
      <c r="D15" s="337" t="s">
        <v>25</v>
      </c>
      <c r="E15" s="333" t="s">
        <v>5</v>
      </c>
      <c r="F15" s="335" t="s">
        <v>6</v>
      </c>
      <c r="G15" s="337" t="s">
        <v>25</v>
      </c>
      <c r="H15" s="333" t="s">
        <v>5</v>
      </c>
      <c r="I15" s="335" t="s">
        <v>6</v>
      </c>
      <c r="J15" s="337" t="s">
        <v>25</v>
      </c>
      <c r="K15" s="333" t="s">
        <v>5</v>
      </c>
      <c r="L15" s="335" t="s">
        <v>6</v>
      </c>
      <c r="M15" s="337" t="s">
        <v>25</v>
      </c>
      <c r="N15" s="333" t="s">
        <v>5</v>
      </c>
      <c r="O15" s="335" t="s">
        <v>6</v>
      </c>
      <c r="P15" s="337" t="s">
        <v>25</v>
      </c>
      <c r="Q15" s="333" t="s">
        <v>5</v>
      </c>
      <c r="R15" s="335" t="s">
        <v>6</v>
      </c>
      <c r="S15" s="337" t="s">
        <v>25</v>
      </c>
      <c r="T15" s="333" t="s">
        <v>5</v>
      </c>
      <c r="U15" s="335" t="s">
        <v>6</v>
      </c>
      <c r="V15" s="337" t="s">
        <v>25</v>
      </c>
      <c r="W15" s="333" t="s">
        <v>5</v>
      </c>
      <c r="X15" s="335" t="s">
        <v>6</v>
      </c>
      <c r="Y15" s="337" t="s">
        <v>25</v>
      </c>
      <c r="Z15" s="333" t="s">
        <v>5</v>
      </c>
      <c r="AA15" s="335" t="s">
        <v>6</v>
      </c>
      <c r="AB15" s="337" t="s">
        <v>25</v>
      </c>
      <c r="AC15" s="333" t="s">
        <v>5</v>
      </c>
      <c r="AD15" s="335" t="s">
        <v>6</v>
      </c>
      <c r="AE15" s="337" t="s">
        <v>25</v>
      </c>
      <c r="AF15" s="333" t="s">
        <v>5</v>
      </c>
      <c r="AG15" s="335" t="s">
        <v>6</v>
      </c>
      <c r="AH15" s="337" t="s">
        <v>25</v>
      </c>
      <c r="AI15" s="333" t="s">
        <v>5</v>
      </c>
      <c r="AJ15" s="335" t="s">
        <v>6</v>
      </c>
      <c r="AK15" s="337" t="s">
        <v>25</v>
      </c>
    </row>
    <row r="16" spans="1:37" s="5" customFormat="1" ht="15.75" thickBot="1">
      <c r="A16" s="160"/>
      <c r="B16" s="334"/>
      <c r="C16" s="336"/>
      <c r="D16" s="338"/>
      <c r="E16" s="334"/>
      <c r="F16" s="336"/>
      <c r="G16" s="338"/>
      <c r="H16" s="334"/>
      <c r="I16" s="336"/>
      <c r="J16" s="338"/>
      <c r="K16" s="334"/>
      <c r="L16" s="336"/>
      <c r="M16" s="338"/>
      <c r="N16" s="334"/>
      <c r="O16" s="336"/>
      <c r="P16" s="338"/>
      <c r="Q16" s="334"/>
      <c r="R16" s="336"/>
      <c r="S16" s="338"/>
      <c r="T16" s="334"/>
      <c r="U16" s="336"/>
      <c r="V16" s="338"/>
      <c r="W16" s="334"/>
      <c r="X16" s="336"/>
      <c r="Y16" s="338"/>
      <c r="Z16" s="334"/>
      <c r="AA16" s="336"/>
      <c r="AB16" s="338"/>
      <c r="AC16" s="334"/>
      <c r="AD16" s="336"/>
      <c r="AE16" s="338"/>
      <c r="AF16" s="334"/>
      <c r="AG16" s="336"/>
      <c r="AH16" s="338"/>
      <c r="AI16" s="334"/>
      <c r="AJ16" s="336"/>
      <c r="AK16" s="338"/>
    </row>
    <row r="17" spans="1:37" s="5" customFormat="1" ht="15">
      <c r="A17" s="112" t="s">
        <v>0</v>
      </c>
      <c r="B17" s="107">
        <v>2530878</v>
      </c>
      <c r="C17" s="108">
        <v>2570661</v>
      </c>
      <c r="D17" s="109">
        <f>+C17+B17</f>
        <v>5101539</v>
      </c>
      <c r="E17" s="107">
        <v>2527259</v>
      </c>
      <c r="F17" s="108">
        <v>2559882</v>
      </c>
      <c r="G17" s="109">
        <f>+F17+E17</f>
        <v>5087141</v>
      </c>
      <c r="H17" s="107">
        <v>2511974</v>
      </c>
      <c r="I17" s="108">
        <v>2541453</v>
      </c>
      <c r="J17" s="109">
        <f>+I17+H17</f>
        <v>5053427</v>
      </c>
      <c r="K17" s="107">
        <v>2500768</v>
      </c>
      <c r="L17" s="108">
        <v>2533608</v>
      </c>
      <c r="M17" s="109">
        <f>+L17+K17</f>
        <v>5034376</v>
      </c>
      <c r="N17" s="107">
        <v>2463422</v>
      </c>
      <c r="O17" s="108">
        <v>2505507</v>
      </c>
      <c r="P17" s="109">
        <f>N17+O17</f>
        <v>4968929</v>
      </c>
      <c r="Q17" s="107">
        <v>2427672</v>
      </c>
      <c r="R17" s="108">
        <v>2485388</v>
      </c>
      <c r="S17" s="109">
        <f>Q17+R17</f>
        <v>4913060</v>
      </c>
      <c r="T17" s="107">
        <v>2463591</v>
      </c>
      <c r="U17" s="108">
        <v>2565711</v>
      </c>
      <c r="V17" s="109">
        <f>T17+U17</f>
        <v>5029302</v>
      </c>
      <c r="W17" s="107">
        <v>2470569</v>
      </c>
      <c r="X17" s="108">
        <v>2582116</v>
      </c>
      <c r="Y17" s="109">
        <f>W17+X17</f>
        <v>5052685</v>
      </c>
      <c r="Z17" s="107">
        <v>2545616</v>
      </c>
      <c r="AA17" s="108">
        <v>2653456</v>
      </c>
      <c r="AB17" s="109">
        <f>Z17+AA17</f>
        <v>5199072</v>
      </c>
      <c r="AC17" s="107">
        <v>2600572</v>
      </c>
      <c r="AD17" s="108">
        <v>2687017</v>
      </c>
      <c r="AE17" s="109">
        <f>AC17+AD17</f>
        <v>5287589</v>
      </c>
      <c r="AF17" s="107">
        <v>2612266</v>
      </c>
      <c r="AG17" s="108">
        <v>2669031</v>
      </c>
      <c r="AH17" s="109">
        <f>AF17+AG17</f>
        <v>5281297</v>
      </c>
      <c r="AI17" s="107">
        <v>2626797</v>
      </c>
      <c r="AJ17" s="108">
        <v>2649916</v>
      </c>
      <c r="AK17" s="109">
        <f>AI17+AJ17</f>
        <v>5276713</v>
      </c>
    </row>
    <row r="18" spans="1:37" s="5" customFormat="1" ht="15">
      <c r="A18" s="192" t="s">
        <v>39</v>
      </c>
      <c r="B18" s="107">
        <v>119058</v>
      </c>
      <c r="C18" s="108">
        <v>134039</v>
      </c>
      <c r="D18" s="109">
        <f>+C18+B18</f>
        <v>253097</v>
      </c>
      <c r="E18" s="107">
        <v>117660</v>
      </c>
      <c r="F18" s="108">
        <v>132281</v>
      </c>
      <c r="G18" s="109">
        <f>+F18+E18</f>
        <v>249941</v>
      </c>
      <c r="H18" s="107">
        <v>115909</v>
      </c>
      <c r="I18" s="108">
        <v>129951</v>
      </c>
      <c r="J18" s="109">
        <f>+I18+H18</f>
        <v>245860</v>
      </c>
      <c r="K18" s="107">
        <v>114797</v>
      </c>
      <c r="L18" s="108">
        <v>128360</v>
      </c>
      <c r="M18" s="109">
        <f>+L18+K18</f>
        <v>243157</v>
      </c>
      <c r="N18" s="107">
        <v>112665</v>
      </c>
      <c r="O18" s="108">
        <v>126324</v>
      </c>
      <c r="P18" s="109">
        <f>N18+O18</f>
        <v>238989</v>
      </c>
      <c r="Q18" s="107">
        <v>110818</v>
      </c>
      <c r="R18" s="108">
        <v>125711</v>
      </c>
      <c r="S18" s="109">
        <f>Q18+R18</f>
        <v>236529</v>
      </c>
      <c r="T18" s="107">
        <v>112284</v>
      </c>
      <c r="U18" s="108">
        <v>129270</v>
      </c>
      <c r="V18" s="109">
        <f>T18+U18</f>
        <v>241554</v>
      </c>
      <c r="W18" s="107">
        <v>112510</v>
      </c>
      <c r="X18" s="108">
        <v>129607</v>
      </c>
      <c r="Y18" s="109">
        <f>W18+X18</f>
        <v>242117</v>
      </c>
      <c r="Z18" s="107">
        <v>116988</v>
      </c>
      <c r="AA18" s="108">
        <v>134312</v>
      </c>
      <c r="AB18" s="109">
        <f>Z18+AA18</f>
        <v>251300</v>
      </c>
      <c r="AC18" s="107">
        <v>120553</v>
      </c>
      <c r="AD18" s="108">
        <v>136852</v>
      </c>
      <c r="AE18" s="109">
        <f>AC18+AD18</f>
        <v>257405</v>
      </c>
      <c r="AF18" s="107">
        <v>122438</v>
      </c>
      <c r="AG18" s="108">
        <v>137660</v>
      </c>
      <c r="AH18" s="109">
        <f>AF18+AG18</f>
        <v>260098</v>
      </c>
      <c r="AI18" s="107">
        <v>123952</v>
      </c>
      <c r="AJ18" s="108">
        <v>138416</v>
      </c>
      <c r="AK18" s="109">
        <f>AI18+AJ18</f>
        <v>262368</v>
      </c>
    </row>
    <row r="19" spans="1:37" s="5" customFormat="1" ht="15">
      <c r="A19" s="30" t="s">
        <v>1</v>
      </c>
      <c r="B19" s="107">
        <v>14216</v>
      </c>
      <c r="C19" s="108">
        <v>16176</v>
      </c>
      <c r="D19" s="109">
        <f>+C19+B19</f>
        <v>30392</v>
      </c>
      <c r="E19" s="107">
        <v>14035</v>
      </c>
      <c r="F19" s="108">
        <v>16158</v>
      </c>
      <c r="G19" s="109">
        <f>+F19+E19</f>
        <v>30193</v>
      </c>
      <c r="H19" s="107">
        <v>13940</v>
      </c>
      <c r="I19" s="108">
        <v>15889</v>
      </c>
      <c r="J19" s="109">
        <f>+I19+H19</f>
        <v>29829</v>
      </c>
      <c r="K19" s="107">
        <v>13702</v>
      </c>
      <c r="L19" s="108">
        <v>15573</v>
      </c>
      <c r="M19" s="109">
        <f>+L19+K19</f>
        <v>29275</v>
      </c>
      <c r="N19" s="107">
        <v>13407</v>
      </c>
      <c r="O19" s="108">
        <v>15228</v>
      </c>
      <c r="P19" s="109">
        <f>N19+O19</f>
        <v>28635</v>
      </c>
      <c r="Q19" s="107">
        <v>13185</v>
      </c>
      <c r="R19" s="108">
        <v>15061</v>
      </c>
      <c r="S19" s="109">
        <f>Q19+R19</f>
        <v>28246</v>
      </c>
      <c r="T19" s="107">
        <v>13530</v>
      </c>
      <c r="U19" s="108">
        <v>15528</v>
      </c>
      <c r="V19" s="109">
        <f>T19+U19</f>
        <v>29058</v>
      </c>
      <c r="W19" s="107">
        <v>13501</v>
      </c>
      <c r="X19" s="108">
        <v>15434</v>
      </c>
      <c r="Y19" s="109">
        <f>W19+X19</f>
        <v>28935</v>
      </c>
      <c r="Z19" s="107">
        <v>13870</v>
      </c>
      <c r="AA19" s="108">
        <v>15862</v>
      </c>
      <c r="AB19" s="109">
        <f>Z19+AA19</f>
        <v>29732</v>
      </c>
      <c r="AC19" s="107">
        <v>14371</v>
      </c>
      <c r="AD19" s="108">
        <v>16198</v>
      </c>
      <c r="AE19" s="109">
        <f>AC19+AD19</f>
        <v>30569</v>
      </c>
      <c r="AF19" s="107">
        <v>14707</v>
      </c>
      <c r="AG19" s="108">
        <v>16427</v>
      </c>
      <c r="AH19" s="109">
        <f>AF19+AG19</f>
        <v>31134</v>
      </c>
      <c r="AI19" s="107">
        <v>14943</v>
      </c>
      <c r="AJ19" s="108">
        <v>16514</v>
      </c>
      <c r="AK19" s="109">
        <f>AI19+AJ19</f>
        <v>31457</v>
      </c>
    </row>
    <row r="20" spans="1:37" s="5" customFormat="1" ht="15">
      <c r="A20" s="30" t="s">
        <v>2</v>
      </c>
      <c r="B20" s="107">
        <v>1736</v>
      </c>
      <c r="C20" s="108">
        <v>2157</v>
      </c>
      <c r="D20" s="109">
        <f>+C20+B20</f>
        <v>3893</v>
      </c>
      <c r="E20" s="107">
        <v>1734</v>
      </c>
      <c r="F20" s="108">
        <v>2174</v>
      </c>
      <c r="G20" s="109">
        <f>+F20+E20</f>
        <v>3908</v>
      </c>
      <c r="H20" s="107">
        <v>1709</v>
      </c>
      <c r="I20" s="108">
        <v>2085</v>
      </c>
      <c r="J20" s="109">
        <f>+I20+H20</f>
        <v>3794</v>
      </c>
      <c r="K20" s="107">
        <v>1598</v>
      </c>
      <c r="L20" s="108">
        <v>1934</v>
      </c>
      <c r="M20" s="109">
        <f>+L20+K20</f>
        <v>3532</v>
      </c>
      <c r="N20" s="107">
        <v>1464</v>
      </c>
      <c r="O20" s="108">
        <v>1811</v>
      </c>
      <c r="P20" s="109">
        <f>N20+O20</f>
        <v>3275</v>
      </c>
      <c r="Q20" s="107">
        <v>1398</v>
      </c>
      <c r="R20" s="108">
        <v>1732</v>
      </c>
      <c r="S20" s="109">
        <f>Q20+R20</f>
        <v>3130</v>
      </c>
      <c r="T20" s="107">
        <v>1423</v>
      </c>
      <c r="U20" s="108">
        <v>1755</v>
      </c>
      <c r="V20" s="109">
        <f>T20+U20</f>
        <v>3178</v>
      </c>
      <c r="W20" s="107">
        <v>1405</v>
      </c>
      <c r="X20" s="108">
        <v>1696</v>
      </c>
      <c r="Y20" s="109">
        <f>W20+X20</f>
        <v>3101</v>
      </c>
      <c r="Z20" s="107">
        <v>1514</v>
      </c>
      <c r="AA20" s="108">
        <v>1763</v>
      </c>
      <c r="AB20" s="109">
        <f>Z20+AA20</f>
        <v>3277</v>
      </c>
      <c r="AC20" s="107">
        <v>1640</v>
      </c>
      <c r="AD20" s="108">
        <v>1900</v>
      </c>
      <c r="AE20" s="109">
        <f>AC20+AD20</f>
        <v>3540</v>
      </c>
      <c r="AF20" s="107">
        <v>1770</v>
      </c>
      <c r="AG20" s="108">
        <v>2092</v>
      </c>
      <c r="AH20" s="109">
        <f>AF20+AG20</f>
        <v>3862</v>
      </c>
      <c r="AI20" s="107">
        <v>1855</v>
      </c>
      <c r="AJ20" s="108">
        <v>2154</v>
      </c>
      <c r="AK20" s="109">
        <f>AI20+AJ20</f>
        <v>4009</v>
      </c>
    </row>
    <row r="21" spans="1:37" s="5" customFormat="1" ht="15">
      <c r="A21" s="30" t="s">
        <v>3</v>
      </c>
      <c r="B21" s="107">
        <v>1056</v>
      </c>
      <c r="C21" s="108">
        <v>1271</v>
      </c>
      <c r="D21" s="109">
        <f>+C21+B21</f>
        <v>2327</v>
      </c>
      <c r="E21" s="107">
        <v>1034</v>
      </c>
      <c r="F21" s="108">
        <v>1277</v>
      </c>
      <c r="G21" s="109">
        <f>+F21+E21</f>
        <v>2311</v>
      </c>
      <c r="H21" s="107">
        <v>1030</v>
      </c>
      <c r="I21" s="108">
        <v>1263</v>
      </c>
      <c r="J21" s="109">
        <f>+I21+H21</f>
        <v>2293</v>
      </c>
      <c r="K21" s="107">
        <v>1004</v>
      </c>
      <c r="L21" s="108">
        <v>1214</v>
      </c>
      <c r="M21" s="109">
        <f>+L21+K21</f>
        <v>2218</v>
      </c>
      <c r="N21" s="107">
        <v>995</v>
      </c>
      <c r="O21" s="108">
        <v>1191</v>
      </c>
      <c r="P21" s="109">
        <f>N21+O21</f>
        <v>2186</v>
      </c>
      <c r="Q21" s="107">
        <v>977</v>
      </c>
      <c r="R21" s="108">
        <v>1182</v>
      </c>
      <c r="S21" s="109">
        <f>Q21+R21</f>
        <v>2159</v>
      </c>
      <c r="T21" s="107">
        <v>998</v>
      </c>
      <c r="U21" s="108">
        <v>1212</v>
      </c>
      <c r="V21" s="109">
        <f>T21+U21</f>
        <v>2210</v>
      </c>
      <c r="W21" s="107">
        <v>1006</v>
      </c>
      <c r="X21" s="108">
        <v>1194</v>
      </c>
      <c r="Y21" s="109">
        <f>W21+X21</f>
        <v>2200</v>
      </c>
      <c r="Z21" s="107">
        <v>1061</v>
      </c>
      <c r="AA21" s="108">
        <v>1217</v>
      </c>
      <c r="AB21" s="109">
        <f>Z21+AA21</f>
        <v>2278</v>
      </c>
      <c r="AC21" s="107">
        <v>1096</v>
      </c>
      <c r="AD21" s="108">
        <v>1265</v>
      </c>
      <c r="AE21" s="109">
        <f>AC21+AD21</f>
        <v>2361</v>
      </c>
      <c r="AF21" s="107">
        <v>1129</v>
      </c>
      <c r="AG21" s="108">
        <v>1281</v>
      </c>
      <c r="AH21" s="109">
        <f>AF21+AG21</f>
        <v>2410</v>
      </c>
      <c r="AI21" s="107">
        <v>1158</v>
      </c>
      <c r="AJ21" s="108">
        <v>1293</v>
      </c>
      <c r="AK21" s="109">
        <f>AI21+AJ21</f>
        <v>2451</v>
      </c>
    </row>
    <row r="22" spans="1:37" s="5" customFormat="1" ht="15.75" thickBot="1">
      <c r="A22" s="216" t="s">
        <v>13</v>
      </c>
      <c r="B22" s="217">
        <f>SUM(B20:B21)</f>
        <v>2792</v>
      </c>
      <c r="C22" s="218">
        <f>SUM(C20:C21)</f>
        <v>3428</v>
      </c>
      <c r="D22" s="219">
        <f>B22+C22</f>
        <v>6220</v>
      </c>
      <c r="E22" s="217">
        <f>SUM(E20:E21)</f>
        <v>2768</v>
      </c>
      <c r="F22" s="218">
        <f>SUM(F20:F21)</f>
        <v>3451</v>
      </c>
      <c r="G22" s="219">
        <f>E22+F22</f>
        <v>6219</v>
      </c>
      <c r="H22" s="217">
        <f>SUM(H20:H21)</f>
        <v>2739</v>
      </c>
      <c r="I22" s="218">
        <f>SUM(I20:I21)</f>
        <v>3348</v>
      </c>
      <c r="J22" s="219">
        <f>H22+I22</f>
        <v>6087</v>
      </c>
      <c r="K22" s="217">
        <f>SUM(K20:K21)</f>
        <v>2602</v>
      </c>
      <c r="L22" s="218">
        <f>SUM(L20:L21)</f>
        <v>3148</v>
      </c>
      <c r="M22" s="219">
        <f>K22+L22</f>
        <v>5750</v>
      </c>
      <c r="N22" s="217">
        <f aca="true" t="shared" si="1" ref="N22:S22">SUM(N20:N21)</f>
        <v>2459</v>
      </c>
      <c r="O22" s="218">
        <f t="shared" si="1"/>
        <v>3002</v>
      </c>
      <c r="P22" s="219">
        <f t="shared" si="1"/>
        <v>5461</v>
      </c>
      <c r="Q22" s="217">
        <f t="shared" si="1"/>
        <v>2375</v>
      </c>
      <c r="R22" s="218">
        <f t="shared" si="1"/>
        <v>2914</v>
      </c>
      <c r="S22" s="219">
        <f t="shared" si="1"/>
        <v>5289</v>
      </c>
      <c r="T22" s="217">
        <f aca="true" t="shared" si="2" ref="T22:Y22">SUM(T20:T21)</f>
        <v>2421</v>
      </c>
      <c r="U22" s="218">
        <f t="shared" si="2"/>
        <v>2967</v>
      </c>
      <c r="V22" s="219">
        <f t="shared" si="2"/>
        <v>5388</v>
      </c>
      <c r="W22" s="217">
        <f t="shared" si="2"/>
        <v>2411</v>
      </c>
      <c r="X22" s="218">
        <f t="shared" si="2"/>
        <v>2890</v>
      </c>
      <c r="Y22" s="219">
        <f t="shared" si="2"/>
        <v>5301</v>
      </c>
      <c r="Z22" s="217">
        <f aca="true" t="shared" si="3" ref="Z22:AE22">SUM(Z20:Z21)</f>
        <v>2575</v>
      </c>
      <c r="AA22" s="218">
        <f t="shared" si="3"/>
        <v>2980</v>
      </c>
      <c r="AB22" s="219">
        <f t="shared" si="3"/>
        <v>5555</v>
      </c>
      <c r="AC22" s="217">
        <f t="shared" si="3"/>
        <v>2736</v>
      </c>
      <c r="AD22" s="218">
        <f t="shared" si="3"/>
        <v>3165</v>
      </c>
      <c r="AE22" s="219">
        <f t="shared" si="3"/>
        <v>5901</v>
      </c>
      <c r="AF22" s="217">
        <f aca="true" t="shared" si="4" ref="AF22:AK22">SUM(AF20:AF21)</f>
        <v>2899</v>
      </c>
      <c r="AG22" s="218">
        <f t="shared" si="4"/>
        <v>3373</v>
      </c>
      <c r="AH22" s="219">
        <f t="shared" si="4"/>
        <v>6272</v>
      </c>
      <c r="AI22" s="217">
        <f t="shared" si="4"/>
        <v>3013</v>
      </c>
      <c r="AJ22" s="218">
        <f t="shared" si="4"/>
        <v>3447</v>
      </c>
      <c r="AK22" s="219">
        <f t="shared" si="4"/>
        <v>6460</v>
      </c>
    </row>
    <row r="23" spans="1:7" s="5" customFormat="1" ht="12.75">
      <c r="A23" s="12" t="s">
        <v>41</v>
      </c>
      <c r="B23" s="12"/>
      <c r="C23" s="4"/>
      <c r="D23" s="4"/>
      <c r="E23" s="4"/>
      <c r="F23" s="4"/>
      <c r="G23" s="4"/>
    </row>
    <row r="24" s="5" customFormat="1" ht="13.5" thickBot="1">
      <c r="B24" s="12"/>
    </row>
    <row r="25" spans="1:37" s="5" customFormat="1" ht="15.75">
      <c r="A25" s="159" t="s">
        <v>26</v>
      </c>
      <c r="B25" s="327" t="s">
        <v>132</v>
      </c>
      <c r="C25" s="328"/>
      <c r="D25" s="329"/>
      <c r="E25" s="327" t="s">
        <v>133</v>
      </c>
      <c r="F25" s="328"/>
      <c r="G25" s="329"/>
      <c r="H25" s="327" t="s">
        <v>134</v>
      </c>
      <c r="I25" s="328"/>
      <c r="J25" s="329"/>
      <c r="K25" s="330" t="s">
        <v>135</v>
      </c>
      <c r="L25" s="331"/>
      <c r="M25" s="332"/>
      <c r="N25" s="327" t="s">
        <v>136</v>
      </c>
      <c r="O25" s="328"/>
      <c r="P25" s="329"/>
      <c r="Q25" s="327" t="s">
        <v>137</v>
      </c>
      <c r="R25" s="328"/>
      <c r="S25" s="329"/>
      <c r="T25" s="327" t="s">
        <v>138</v>
      </c>
      <c r="U25" s="328"/>
      <c r="V25" s="329"/>
      <c r="W25" s="327" t="s">
        <v>139</v>
      </c>
      <c r="X25" s="328"/>
      <c r="Y25" s="329"/>
      <c r="Z25" s="327" t="s">
        <v>140</v>
      </c>
      <c r="AA25" s="328"/>
      <c r="AB25" s="329"/>
      <c r="AC25" s="327" t="s">
        <v>141</v>
      </c>
      <c r="AD25" s="328"/>
      <c r="AE25" s="329"/>
      <c r="AF25" s="327" t="s">
        <v>142</v>
      </c>
      <c r="AG25" s="328"/>
      <c r="AH25" s="329"/>
      <c r="AI25" s="327" t="s">
        <v>143</v>
      </c>
      <c r="AJ25" s="328"/>
      <c r="AK25" s="329"/>
    </row>
    <row r="26" spans="1:37" s="5" customFormat="1" ht="15">
      <c r="A26" s="160"/>
      <c r="B26" s="333" t="s">
        <v>5</v>
      </c>
      <c r="C26" s="335" t="s">
        <v>6</v>
      </c>
      <c r="D26" s="337" t="s">
        <v>25</v>
      </c>
      <c r="E26" s="333" t="s">
        <v>5</v>
      </c>
      <c r="F26" s="335" t="s">
        <v>6</v>
      </c>
      <c r="G26" s="337" t="s">
        <v>25</v>
      </c>
      <c r="H26" s="333" t="s">
        <v>5</v>
      </c>
      <c r="I26" s="335" t="s">
        <v>6</v>
      </c>
      <c r="J26" s="337" t="s">
        <v>25</v>
      </c>
      <c r="K26" s="333" t="s">
        <v>5</v>
      </c>
      <c r="L26" s="335" t="s">
        <v>6</v>
      </c>
      <c r="M26" s="337" t="s">
        <v>25</v>
      </c>
      <c r="N26" s="333" t="s">
        <v>5</v>
      </c>
      <c r="O26" s="335" t="s">
        <v>6</v>
      </c>
      <c r="P26" s="337" t="s">
        <v>25</v>
      </c>
      <c r="Q26" s="333" t="s">
        <v>5</v>
      </c>
      <c r="R26" s="335" t="s">
        <v>6</v>
      </c>
      <c r="S26" s="337" t="s">
        <v>25</v>
      </c>
      <c r="T26" s="333" t="s">
        <v>5</v>
      </c>
      <c r="U26" s="335" t="s">
        <v>6</v>
      </c>
      <c r="V26" s="337" t="s">
        <v>25</v>
      </c>
      <c r="W26" s="333" t="s">
        <v>5</v>
      </c>
      <c r="X26" s="335" t="s">
        <v>6</v>
      </c>
      <c r="Y26" s="337" t="s">
        <v>25</v>
      </c>
      <c r="Z26" s="333" t="s">
        <v>5</v>
      </c>
      <c r="AA26" s="335" t="s">
        <v>6</v>
      </c>
      <c r="AB26" s="337" t="s">
        <v>25</v>
      </c>
      <c r="AC26" s="333" t="s">
        <v>5</v>
      </c>
      <c r="AD26" s="335" t="s">
        <v>6</v>
      </c>
      <c r="AE26" s="337" t="s">
        <v>25</v>
      </c>
      <c r="AF26" s="333" t="s">
        <v>5</v>
      </c>
      <c r="AG26" s="335" t="s">
        <v>6</v>
      </c>
      <c r="AH26" s="337" t="s">
        <v>25</v>
      </c>
      <c r="AI26" s="333" t="s">
        <v>5</v>
      </c>
      <c r="AJ26" s="335" t="s">
        <v>6</v>
      </c>
      <c r="AK26" s="337" t="s">
        <v>25</v>
      </c>
    </row>
    <row r="27" spans="1:37" s="5" customFormat="1" ht="15.75" thickBot="1">
      <c r="A27" s="160"/>
      <c r="B27" s="334"/>
      <c r="C27" s="336"/>
      <c r="D27" s="338"/>
      <c r="E27" s="334"/>
      <c r="F27" s="336"/>
      <c r="G27" s="338"/>
      <c r="H27" s="334"/>
      <c r="I27" s="336"/>
      <c r="J27" s="338"/>
      <c r="K27" s="334"/>
      <c r="L27" s="336"/>
      <c r="M27" s="338"/>
      <c r="N27" s="334"/>
      <c r="O27" s="336"/>
      <c r="P27" s="338"/>
      <c r="Q27" s="334"/>
      <c r="R27" s="336"/>
      <c r="S27" s="338"/>
      <c r="T27" s="334"/>
      <c r="U27" s="336"/>
      <c r="V27" s="338"/>
      <c r="W27" s="334"/>
      <c r="X27" s="336"/>
      <c r="Y27" s="338"/>
      <c r="Z27" s="334"/>
      <c r="AA27" s="336"/>
      <c r="AB27" s="338"/>
      <c r="AC27" s="334"/>
      <c r="AD27" s="336"/>
      <c r="AE27" s="338"/>
      <c r="AF27" s="334"/>
      <c r="AG27" s="336"/>
      <c r="AH27" s="338"/>
      <c r="AI27" s="334"/>
      <c r="AJ27" s="336"/>
      <c r="AK27" s="338"/>
    </row>
    <row r="28" spans="1:37" s="5" customFormat="1" ht="15">
      <c r="A28" s="112" t="s">
        <v>0</v>
      </c>
      <c r="B28" s="107">
        <v>2677374</v>
      </c>
      <c r="C28" s="108">
        <v>2677404</v>
      </c>
      <c r="D28" s="109">
        <f>+C28+B28</f>
        <v>5354778</v>
      </c>
      <c r="E28" s="107">
        <v>2660041</v>
      </c>
      <c r="F28" s="108">
        <v>2654932</v>
      </c>
      <c r="G28" s="109">
        <f>+F28+E28</f>
        <v>5314973</v>
      </c>
      <c r="H28" s="107">
        <v>2640069</v>
      </c>
      <c r="I28" s="108">
        <v>2635564</v>
      </c>
      <c r="J28" s="109">
        <f>+I28+H28</f>
        <v>5275633</v>
      </c>
      <c r="K28" s="107">
        <v>2624368</v>
      </c>
      <c r="L28" s="108">
        <v>2620892</v>
      </c>
      <c r="M28" s="109">
        <f>+L28+K28</f>
        <v>5245260</v>
      </c>
      <c r="N28" s="107">
        <v>2600084</v>
      </c>
      <c r="O28" s="108">
        <v>2603667</v>
      </c>
      <c r="P28" s="109">
        <f>+O28+N28</f>
        <v>5203751</v>
      </c>
      <c r="Q28" s="107">
        <v>2573860</v>
      </c>
      <c r="R28" s="108">
        <v>2594618</v>
      </c>
      <c r="S28" s="109">
        <f>+R28+Q28</f>
        <v>5168478</v>
      </c>
      <c r="T28" s="107">
        <v>2605771</v>
      </c>
      <c r="U28" s="108">
        <v>2670499</v>
      </c>
      <c r="V28" s="109">
        <f>+U28+T28</f>
        <v>5276270</v>
      </c>
      <c r="W28" s="107">
        <v>2632004</v>
      </c>
      <c r="X28" s="108">
        <v>2709586</v>
      </c>
      <c r="Y28" s="109">
        <f>+X28+W28</f>
        <v>5341590</v>
      </c>
      <c r="Z28" s="107">
        <v>2712491</v>
      </c>
      <c r="AA28" s="108">
        <v>2778164</v>
      </c>
      <c r="AB28" s="109">
        <f>+AA28+Z28</f>
        <v>5490655</v>
      </c>
      <c r="AC28" s="107">
        <v>2762932</v>
      </c>
      <c r="AD28" s="108">
        <v>2808189</v>
      </c>
      <c r="AE28" s="109">
        <f>+AD28+AC28</f>
        <v>5571121</v>
      </c>
      <c r="AF28" s="107">
        <v>2777705</v>
      </c>
      <c r="AG28" s="108">
        <v>2800444</v>
      </c>
      <c r="AH28" s="109">
        <f>+AG28+AF28</f>
        <v>5578149</v>
      </c>
      <c r="AI28" s="107">
        <v>2804177</v>
      </c>
      <c r="AJ28" s="108">
        <v>2800386</v>
      </c>
      <c r="AK28" s="109">
        <f>+AJ28+AI28</f>
        <v>5604563</v>
      </c>
    </row>
    <row r="29" spans="1:37" s="5" customFormat="1" ht="15">
      <c r="A29" s="192" t="s">
        <v>39</v>
      </c>
      <c r="B29" s="107">
        <v>126844</v>
      </c>
      <c r="C29" s="108">
        <v>140147</v>
      </c>
      <c r="D29" s="109">
        <f>+C29+B29</f>
        <v>266991</v>
      </c>
      <c r="E29" s="107">
        <v>125879</v>
      </c>
      <c r="F29" s="108">
        <v>138672</v>
      </c>
      <c r="G29" s="109">
        <f>+F29+E29</f>
        <v>264551</v>
      </c>
      <c r="H29" s="107">
        <v>124697</v>
      </c>
      <c r="I29" s="108">
        <v>136544</v>
      </c>
      <c r="J29" s="109">
        <f>+I29+H29</f>
        <v>261241</v>
      </c>
      <c r="K29" s="107">
        <v>123015</v>
      </c>
      <c r="L29" s="108">
        <v>134554</v>
      </c>
      <c r="M29" s="109">
        <f>+L29+K29</f>
        <v>257569</v>
      </c>
      <c r="N29" s="107">
        <v>121490</v>
      </c>
      <c r="O29" s="108">
        <v>133428</v>
      </c>
      <c r="P29" s="109">
        <f>+O29+N29</f>
        <v>254918</v>
      </c>
      <c r="Q29" s="107">
        <v>119328</v>
      </c>
      <c r="R29" s="108">
        <v>132604</v>
      </c>
      <c r="S29" s="109">
        <f>+R29+Q29</f>
        <v>251932</v>
      </c>
      <c r="T29" s="107">
        <v>121227</v>
      </c>
      <c r="U29" s="108">
        <v>137001</v>
      </c>
      <c r="V29" s="109">
        <f>+U29+T29</f>
        <v>258228</v>
      </c>
      <c r="W29" s="107">
        <v>122992</v>
      </c>
      <c r="X29" s="108">
        <v>139408</v>
      </c>
      <c r="Y29" s="109">
        <f>+X29+W29</f>
        <v>262400</v>
      </c>
      <c r="Z29" s="107">
        <v>127521</v>
      </c>
      <c r="AA29" s="108">
        <v>143575</v>
      </c>
      <c r="AB29" s="109">
        <f>+AA29+Z29</f>
        <v>271096</v>
      </c>
      <c r="AC29" s="107">
        <v>130522</v>
      </c>
      <c r="AD29" s="108">
        <v>145638</v>
      </c>
      <c r="AE29" s="109">
        <f>+AD29+AC29</f>
        <v>276160</v>
      </c>
      <c r="AF29" s="107">
        <v>132636</v>
      </c>
      <c r="AG29" s="108">
        <v>146769</v>
      </c>
      <c r="AH29" s="109">
        <f>+AG29+AF29</f>
        <v>279405</v>
      </c>
      <c r="AI29" s="107">
        <v>135043</v>
      </c>
      <c r="AJ29" s="108">
        <v>148565</v>
      </c>
      <c r="AK29" s="109">
        <f>+AJ29+AI29</f>
        <v>283608</v>
      </c>
    </row>
    <row r="30" spans="1:37" s="5" customFormat="1" ht="15">
      <c r="A30" s="30" t="s">
        <v>1</v>
      </c>
      <c r="B30" s="107">
        <v>15243</v>
      </c>
      <c r="C30" s="108">
        <v>16733</v>
      </c>
      <c r="D30" s="109">
        <f>+C30+B30</f>
        <v>31976</v>
      </c>
      <c r="E30" s="107">
        <v>15154</v>
      </c>
      <c r="F30" s="108">
        <v>16614</v>
      </c>
      <c r="G30" s="109">
        <f>+F30+E30</f>
        <v>31768</v>
      </c>
      <c r="H30" s="107">
        <v>15044</v>
      </c>
      <c r="I30" s="108">
        <v>16417</v>
      </c>
      <c r="J30" s="109">
        <f>+I30+H30</f>
        <v>31461</v>
      </c>
      <c r="K30" s="107">
        <v>14667</v>
      </c>
      <c r="L30" s="108">
        <v>15978</v>
      </c>
      <c r="M30" s="109">
        <f>+L30+K30</f>
        <v>30645</v>
      </c>
      <c r="N30" s="107">
        <v>14431</v>
      </c>
      <c r="O30" s="108">
        <v>15842</v>
      </c>
      <c r="P30" s="109">
        <f>+O30+N30</f>
        <v>30273</v>
      </c>
      <c r="Q30" s="107">
        <v>14169</v>
      </c>
      <c r="R30" s="108">
        <v>15716</v>
      </c>
      <c r="S30" s="109">
        <f>+R30+Q30</f>
        <v>29885</v>
      </c>
      <c r="T30" s="107">
        <v>14401</v>
      </c>
      <c r="U30" s="108">
        <v>16248</v>
      </c>
      <c r="V30" s="109">
        <f>+U30+T30</f>
        <v>30649</v>
      </c>
      <c r="W30" s="107">
        <v>14622</v>
      </c>
      <c r="X30" s="108">
        <v>16358</v>
      </c>
      <c r="Y30" s="109">
        <f>+X30+W30</f>
        <v>30980</v>
      </c>
      <c r="Z30" s="107">
        <v>15079</v>
      </c>
      <c r="AA30" s="108">
        <v>16765</v>
      </c>
      <c r="AB30" s="109">
        <f>+AA30+Z30</f>
        <v>31844</v>
      </c>
      <c r="AC30" s="107">
        <v>15468</v>
      </c>
      <c r="AD30" s="108">
        <v>17098</v>
      </c>
      <c r="AE30" s="109">
        <f>+AD30+AC30</f>
        <v>32566</v>
      </c>
      <c r="AF30" s="107">
        <v>15728</v>
      </c>
      <c r="AG30" s="108">
        <v>17286</v>
      </c>
      <c r="AH30" s="109">
        <f>+AG30+AF30</f>
        <v>33014</v>
      </c>
      <c r="AI30" s="107">
        <v>16104</v>
      </c>
      <c r="AJ30" s="108">
        <v>17520</v>
      </c>
      <c r="AK30" s="109">
        <f>+AJ30+AI30</f>
        <v>33624</v>
      </c>
    </row>
    <row r="31" spans="1:37" s="5" customFormat="1" ht="15">
      <c r="A31" s="30" t="s">
        <v>2</v>
      </c>
      <c r="B31" s="107">
        <v>1892</v>
      </c>
      <c r="C31" s="108">
        <v>2223</v>
      </c>
      <c r="D31" s="109">
        <f>+C31+B31</f>
        <v>4115</v>
      </c>
      <c r="E31" s="107">
        <v>1878</v>
      </c>
      <c r="F31" s="108">
        <v>2241</v>
      </c>
      <c r="G31" s="109">
        <f>+F31+E31</f>
        <v>4119</v>
      </c>
      <c r="H31" s="107">
        <v>1844</v>
      </c>
      <c r="I31" s="108">
        <v>2169</v>
      </c>
      <c r="J31" s="109">
        <f>+I31+H31</f>
        <v>4013</v>
      </c>
      <c r="K31" s="107">
        <v>1728</v>
      </c>
      <c r="L31" s="108">
        <v>1973</v>
      </c>
      <c r="M31" s="109">
        <f>+L31+K31</f>
        <v>3701</v>
      </c>
      <c r="N31" s="107">
        <v>1655</v>
      </c>
      <c r="O31" s="108">
        <v>1858</v>
      </c>
      <c r="P31" s="109">
        <f>+O31+N31</f>
        <v>3513</v>
      </c>
      <c r="Q31" s="107">
        <v>1563</v>
      </c>
      <c r="R31" s="108">
        <v>1802</v>
      </c>
      <c r="S31" s="109">
        <f>+R31+Q31</f>
        <v>3365</v>
      </c>
      <c r="T31" s="107">
        <v>1573</v>
      </c>
      <c r="U31" s="108">
        <v>1817</v>
      </c>
      <c r="V31" s="109">
        <f>+U31+T31</f>
        <v>3390</v>
      </c>
      <c r="W31" s="107">
        <v>1587</v>
      </c>
      <c r="X31" s="108">
        <v>1797</v>
      </c>
      <c r="Y31" s="109">
        <f>+X31+W31</f>
        <v>3384</v>
      </c>
      <c r="Z31" s="107">
        <v>1691</v>
      </c>
      <c r="AA31" s="108">
        <v>1916</v>
      </c>
      <c r="AB31" s="109">
        <f>+AA31+Z31</f>
        <v>3607</v>
      </c>
      <c r="AC31" s="107">
        <v>1863</v>
      </c>
      <c r="AD31" s="108">
        <v>2097</v>
      </c>
      <c r="AE31" s="109">
        <f>+AD31+AC31</f>
        <v>3960</v>
      </c>
      <c r="AF31" s="107">
        <v>1951</v>
      </c>
      <c r="AG31" s="108">
        <v>2209</v>
      </c>
      <c r="AH31" s="109">
        <f>+AG31+AF31</f>
        <v>4160</v>
      </c>
      <c r="AI31" s="107">
        <v>1998</v>
      </c>
      <c r="AJ31" s="108">
        <v>2302</v>
      </c>
      <c r="AK31" s="109">
        <f>+AJ31+AI31</f>
        <v>4300</v>
      </c>
    </row>
    <row r="32" spans="1:37" s="5" customFormat="1" ht="15">
      <c r="A32" s="30" t="s">
        <v>3</v>
      </c>
      <c r="B32" s="107">
        <v>1167</v>
      </c>
      <c r="C32" s="108">
        <v>1298</v>
      </c>
      <c r="D32" s="109">
        <f>+C32+B32</f>
        <v>2465</v>
      </c>
      <c r="E32" s="107">
        <v>1155</v>
      </c>
      <c r="F32" s="108">
        <v>1285</v>
      </c>
      <c r="G32" s="109">
        <f>+F32+E32</f>
        <v>2440</v>
      </c>
      <c r="H32" s="107">
        <v>1149</v>
      </c>
      <c r="I32" s="108">
        <v>1263</v>
      </c>
      <c r="J32" s="109">
        <f>+I32+H32</f>
        <v>2412</v>
      </c>
      <c r="K32" s="107">
        <v>1123</v>
      </c>
      <c r="L32" s="108">
        <v>1218</v>
      </c>
      <c r="M32" s="109">
        <f>+L32+K32</f>
        <v>2341</v>
      </c>
      <c r="N32" s="107">
        <v>1108</v>
      </c>
      <c r="O32" s="108">
        <v>1210</v>
      </c>
      <c r="P32" s="109">
        <f>+O32+N32</f>
        <v>2318</v>
      </c>
      <c r="Q32" s="107">
        <v>1088</v>
      </c>
      <c r="R32" s="108">
        <v>1192</v>
      </c>
      <c r="S32" s="109">
        <f>+R32+Q32</f>
        <v>2280</v>
      </c>
      <c r="T32" s="107">
        <v>1088</v>
      </c>
      <c r="U32" s="108">
        <v>1236</v>
      </c>
      <c r="V32" s="109">
        <f>+U32+T32</f>
        <v>2324</v>
      </c>
      <c r="W32" s="107">
        <v>1099</v>
      </c>
      <c r="X32" s="108">
        <v>1250</v>
      </c>
      <c r="Y32" s="109">
        <f>+X32+W32</f>
        <v>2349</v>
      </c>
      <c r="Z32" s="107">
        <v>1124</v>
      </c>
      <c r="AA32" s="108">
        <v>1300</v>
      </c>
      <c r="AB32" s="109">
        <f>+AA32+Z32</f>
        <v>2424</v>
      </c>
      <c r="AC32" s="107">
        <v>1167</v>
      </c>
      <c r="AD32" s="108">
        <v>1337</v>
      </c>
      <c r="AE32" s="109">
        <f>+AD32+AC32</f>
        <v>2504</v>
      </c>
      <c r="AF32" s="107">
        <v>1183</v>
      </c>
      <c r="AG32" s="108">
        <v>1359</v>
      </c>
      <c r="AH32" s="109">
        <f>+AG32+AF32</f>
        <v>2542</v>
      </c>
      <c r="AI32" s="107">
        <v>1202</v>
      </c>
      <c r="AJ32" s="108">
        <v>1376</v>
      </c>
      <c r="AK32" s="109">
        <f>+AJ32+AI32</f>
        <v>2578</v>
      </c>
    </row>
    <row r="33" spans="1:37" s="5" customFormat="1" ht="15.75" thickBot="1">
      <c r="A33" s="216" t="s">
        <v>13</v>
      </c>
      <c r="B33" s="217">
        <f>SUM(B31:B32)</f>
        <v>3059</v>
      </c>
      <c r="C33" s="218">
        <f>SUM(C31:C32)</f>
        <v>3521</v>
      </c>
      <c r="D33" s="219">
        <f>B33+C33</f>
        <v>6580</v>
      </c>
      <c r="E33" s="217">
        <f>SUM(E31:E32)</f>
        <v>3033</v>
      </c>
      <c r="F33" s="218">
        <f>SUM(F31:F32)</f>
        <v>3526</v>
      </c>
      <c r="G33" s="219">
        <f>E33+F33</f>
        <v>6559</v>
      </c>
      <c r="H33" s="217">
        <f>SUM(H31:H32)</f>
        <v>2993</v>
      </c>
      <c r="I33" s="218">
        <f>SUM(I31:I32)</f>
        <v>3432</v>
      </c>
      <c r="J33" s="219">
        <f>H33+I33</f>
        <v>6425</v>
      </c>
      <c r="K33" s="217">
        <f>SUM(K31:K32)</f>
        <v>2851</v>
      </c>
      <c r="L33" s="218">
        <f>SUM(L31:L32)</f>
        <v>3191</v>
      </c>
      <c r="M33" s="219">
        <f>K33+L33</f>
        <v>6042</v>
      </c>
      <c r="N33" s="217">
        <f aca="true" t="shared" si="5" ref="N33:AK33">SUM(N31:N32)</f>
        <v>2763</v>
      </c>
      <c r="O33" s="218">
        <f t="shared" si="5"/>
        <v>3068</v>
      </c>
      <c r="P33" s="219">
        <f t="shared" si="5"/>
        <v>5831</v>
      </c>
      <c r="Q33" s="217">
        <f t="shared" si="5"/>
        <v>2651</v>
      </c>
      <c r="R33" s="218">
        <f t="shared" si="5"/>
        <v>2994</v>
      </c>
      <c r="S33" s="219">
        <f t="shared" si="5"/>
        <v>5645</v>
      </c>
      <c r="T33" s="217">
        <f t="shared" si="5"/>
        <v>2661</v>
      </c>
      <c r="U33" s="218">
        <f t="shared" si="5"/>
        <v>3053</v>
      </c>
      <c r="V33" s="219">
        <f t="shared" si="5"/>
        <v>5714</v>
      </c>
      <c r="W33" s="217">
        <f t="shared" si="5"/>
        <v>2686</v>
      </c>
      <c r="X33" s="218">
        <f t="shared" si="5"/>
        <v>3047</v>
      </c>
      <c r="Y33" s="219">
        <f t="shared" si="5"/>
        <v>5733</v>
      </c>
      <c r="Z33" s="217">
        <f t="shared" si="5"/>
        <v>2815</v>
      </c>
      <c r="AA33" s="218">
        <f t="shared" si="5"/>
        <v>3216</v>
      </c>
      <c r="AB33" s="219">
        <f t="shared" si="5"/>
        <v>6031</v>
      </c>
      <c r="AC33" s="217">
        <f t="shared" si="5"/>
        <v>3030</v>
      </c>
      <c r="AD33" s="218">
        <f t="shared" si="5"/>
        <v>3434</v>
      </c>
      <c r="AE33" s="219">
        <f t="shared" si="5"/>
        <v>6464</v>
      </c>
      <c r="AF33" s="217">
        <f t="shared" si="5"/>
        <v>3134</v>
      </c>
      <c r="AG33" s="218">
        <f t="shared" si="5"/>
        <v>3568</v>
      </c>
      <c r="AH33" s="219">
        <f t="shared" si="5"/>
        <v>6702</v>
      </c>
      <c r="AI33" s="217">
        <f t="shared" si="5"/>
        <v>3200</v>
      </c>
      <c r="AJ33" s="218">
        <f t="shared" si="5"/>
        <v>3678</v>
      </c>
      <c r="AK33" s="219">
        <f t="shared" si="5"/>
        <v>6878</v>
      </c>
    </row>
    <row r="34" spans="1:7" s="5" customFormat="1" ht="13.5" thickBot="1">
      <c r="A34" s="12" t="s">
        <v>41</v>
      </c>
      <c r="B34" s="12"/>
      <c r="C34" s="4"/>
      <c r="D34" s="4"/>
      <c r="E34" s="4"/>
      <c r="F34" s="4"/>
      <c r="G34" s="4"/>
    </row>
    <row r="35" spans="1:37" s="5" customFormat="1" ht="15.75">
      <c r="A35" s="3" t="s">
        <v>26</v>
      </c>
      <c r="B35" s="339">
        <v>42005</v>
      </c>
      <c r="C35" s="340"/>
      <c r="D35" s="341"/>
      <c r="E35" s="339">
        <v>42036</v>
      </c>
      <c r="F35" s="340"/>
      <c r="G35" s="341"/>
      <c r="H35" s="339">
        <v>42064</v>
      </c>
      <c r="I35" s="340"/>
      <c r="J35" s="341"/>
      <c r="K35" s="339">
        <v>42095</v>
      </c>
      <c r="L35" s="340"/>
      <c r="M35" s="341"/>
      <c r="N35" s="339">
        <v>42125</v>
      </c>
      <c r="O35" s="340"/>
      <c r="P35" s="341"/>
      <c r="Q35" s="339">
        <v>42156</v>
      </c>
      <c r="R35" s="340"/>
      <c r="S35" s="341"/>
      <c r="T35" s="339">
        <v>42186</v>
      </c>
      <c r="U35" s="340"/>
      <c r="V35" s="341"/>
      <c r="W35" s="339">
        <v>42217</v>
      </c>
      <c r="X35" s="340"/>
      <c r="Y35" s="341"/>
      <c r="Z35" s="339">
        <v>42248</v>
      </c>
      <c r="AA35" s="340"/>
      <c r="AB35" s="341"/>
      <c r="AC35" s="339">
        <v>42278</v>
      </c>
      <c r="AD35" s="340"/>
      <c r="AE35" s="341"/>
      <c r="AF35" s="339">
        <v>42309</v>
      </c>
      <c r="AG35" s="340"/>
      <c r="AH35" s="341"/>
      <c r="AI35" s="339">
        <v>42339</v>
      </c>
      <c r="AJ35" s="340"/>
      <c r="AK35" s="341"/>
    </row>
    <row r="36" spans="1:37" s="5" customFormat="1" ht="15">
      <c r="A36" s="1"/>
      <c r="B36" s="342" t="s">
        <v>5</v>
      </c>
      <c r="C36" s="344" t="s">
        <v>6</v>
      </c>
      <c r="D36" s="346" t="s">
        <v>25</v>
      </c>
      <c r="E36" s="342" t="s">
        <v>5</v>
      </c>
      <c r="F36" s="344" t="s">
        <v>6</v>
      </c>
      <c r="G36" s="346" t="s">
        <v>25</v>
      </c>
      <c r="H36" s="342" t="s">
        <v>5</v>
      </c>
      <c r="I36" s="344" t="s">
        <v>6</v>
      </c>
      <c r="J36" s="346" t="s">
        <v>25</v>
      </c>
      <c r="K36" s="342" t="s">
        <v>5</v>
      </c>
      <c r="L36" s="344" t="s">
        <v>6</v>
      </c>
      <c r="M36" s="346" t="s">
        <v>25</v>
      </c>
      <c r="N36" s="342" t="s">
        <v>5</v>
      </c>
      <c r="O36" s="344" t="s">
        <v>6</v>
      </c>
      <c r="P36" s="346" t="s">
        <v>25</v>
      </c>
      <c r="Q36" s="342" t="s">
        <v>5</v>
      </c>
      <c r="R36" s="344" t="s">
        <v>6</v>
      </c>
      <c r="S36" s="346" t="s">
        <v>25</v>
      </c>
      <c r="T36" s="342" t="s">
        <v>5</v>
      </c>
      <c r="U36" s="344" t="s">
        <v>6</v>
      </c>
      <c r="V36" s="346" t="s">
        <v>25</v>
      </c>
      <c r="W36" s="342" t="s">
        <v>5</v>
      </c>
      <c r="X36" s="344" t="s">
        <v>6</v>
      </c>
      <c r="Y36" s="346" t="s">
        <v>25</v>
      </c>
      <c r="Z36" s="342" t="s">
        <v>5</v>
      </c>
      <c r="AA36" s="344" t="s">
        <v>6</v>
      </c>
      <c r="AB36" s="346" t="s">
        <v>25</v>
      </c>
      <c r="AC36" s="342" t="s">
        <v>5</v>
      </c>
      <c r="AD36" s="344" t="s">
        <v>6</v>
      </c>
      <c r="AE36" s="346" t="s">
        <v>25</v>
      </c>
      <c r="AF36" s="342" t="s">
        <v>5</v>
      </c>
      <c r="AG36" s="344" t="s">
        <v>6</v>
      </c>
      <c r="AH36" s="346" t="s">
        <v>25</v>
      </c>
      <c r="AI36" s="342" t="s">
        <v>5</v>
      </c>
      <c r="AJ36" s="344" t="s">
        <v>6</v>
      </c>
      <c r="AK36" s="346" t="s">
        <v>25</v>
      </c>
    </row>
    <row r="37" spans="1:37" s="5" customFormat="1" ht="15.75" thickBot="1">
      <c r="A37" s="1"/>
      <c r="B37" s="343"/>
      <c r="C37" s="345"/>
      <c r="D37" s="347"/>
      <c r="E37" s="343"/>
      <c r="F37" s="345"/>
      <c r="G37" s="347"/>
      <c r="H37" s="343"/>
      <c r="I37" s="345"/>
      <c r="J37" s="347"/>
      <c r="K37" s="343"/>
      <c r="L37" s="345"/>
      <c r="M37" s="347"/>
      <c r="N37" s="343"/>
      <c r="O37" s="345"/>
      <c r="P37" s="347"/>
      <c r="Q37" s="343"/>
      <c r="R37" s="345"/>
      <c r="S37" s="347"/>
      <c r="T37" s="343"/>
      <c r="U37" s="345"/>
      <c r="V37" s="347"/>
      <c r="W37" s="343"/>
      <c r="X37" s="345"/>
      <c r="Y37" s="347"/>
      <c r="Z37" s="343"/>
      <c r="AA37" s="345"/>
      <c r="AB37" s="347"/>
      <c r="AC37" s="343"/>
      <c r="AD37" s="345"/>
      <c r="AE37" s="347"/>
      <c r="AF37" s="343"/>
      <c r="AG37" s="345"/>
      <c r="AH37" s="347"/>
      <c r="AI37" s="343"/>
      <c r="AJ37" s="345"/>
      <c r="AK37" s="347"/>
    </row>
    <row r="38" spans="1:37" s="5" customFormat="1" ht="15">
      <c r="A38" s="17" t="s">
        <v>0</v>
      </c>
      <c r="B38" s="73">
        <v>2842565</v>
      </c>
      <c r="C38" s="74">
        <v>2821186</v>
      </c>
      <c r="D38" s="75">
        <f>+C38+B38</f>
        <v>5663751</v>
      </c>
      <c r="E38" s="73">
        <v>2831711</v>
      </c>
      <c r="F38" s="74">
        <v>2811562</v>
      </c>
      <c r="G38" s="75">
        <f>+F38+E38</f>
        <v>5643273</v>
      </c>
      <c r="H38" s="73">
        <v>2821686</v>
      </c>
      <c r="I38" s="74">
        <v>2802223</v>
      </c>
      <c r="J38" s="75">
        <f>+I38+H38</f>
        <v>5623909</v>
      </c>
      <c r="K38" s="73">
        <v>2807104</v>
      </c>
      <c r="L38" s="74">
        <v>2789447</v>
      </c>
      <c r="M38" s="75">
        <f>+L38+K38</f>
        <v>5596551</v>
      </c>
      <c r="N38" s="73">
        <v>2794804</v>
      </c>
      <c r="O38" s="74">
        <v>2790173</v>
      </c>
      <c r="P38" s="75">
        <f>+O38+N38</f>
        <v>5584977</v>
      </c>
      <c r="Q38" s="73">
        <v>2755559</v>
      </c>
      <c r="R38" s="74">
        <v>2773393</v>
      </c>
      <c r="S38" s="75">
        <f>+R38+Q38</f>
        <v>5528952</v>
      </c>
      <c r="T38" s="73">
        <v>2767748</v>
      </c>
      <c r="U38" s="74">
        <v>2837982</v>
      </c>
      <c r="V38" s="75">
        <f>+U38+T38</f>
        <v>5605730</v>
      </c>
      <c r="W38" s="73">
        <v>2793742</v>
      </c>
      <c r="X38" s="74">
        <v>2882894</v>
      </c>
      <c r="Y38" s="75">
        <f>+X38+W38</f>
        <v>5676636</v>
      </c>
      <c r="Z38" s="73">
        <v>2848529</v>
      </c>
      <c r="AA38" s="74">
        <v>2933173</v>
      </c>
      <c r="AB38" s="75">
        <f>+AA38+Z38</f>
        <v>5781702</v>
      </c>
      <c r="AC38" s="73"/>
      <c r="AD38" s="74"/>
      <c r="AE38" s="75">
        <f>+AD38+AC38</f>
        <v>0</v>
      </c>
      <c r="AF38" s="73"/>
      <c r="AG38" s="74"/>
      <c r="AH38" s="75">
        <f>+AG38+AF38</f>
        <v>0</v>
      </c>
      <c r="AI38" s="73"/>
      <c r="AJ38" s="74"/>
      <c r="AK38" s="75">
        <f>+AJ38+AI38</f>
        <v>0</v>
      </c>
    </row>
    <row r="39" spans="1:37" s="5" customFormat="1" ht="15">
      <c r="A39" s="20" t="s">
        <v>39</v>
      </c>
      <c r="B39" s="73">
        <v>137574</v>
      </c>
      <c r="C39" s="74">
        <v>149890</v>
      </c>
      <c r="D39" s="75">
        <f>+C39+B39</f>
        <v>287464</v>
      </c>
      <c r="E39" s="73">
        <v>136695</v>
      </c>
      <c r="F39" s="74">
        <v>148939</v>
      </c>
      <c r="G39" s="75">
        <f>+F39+E39</f>
        <v>285634</v>
      </c>
      <c r="H39" s="73">
        <v>135884</v>
      </c>
      <c r="I39" s="74">
        <v>148055</v>
      </c>
      <c r="J39" s="75">
        <f>+I39+H39</f>
        <v>283939</v>
      </c>
      <c r="K39" s="73">
        <v>134317</v>
      </c>
      <c r="L39" s="74">
        <v>146331</v>
      </c>
      <c r="M39" s="75">
        <f>+L39+K39</f>
        <v>280648</v>
      </c>
      <c r="N39" s="73">
        <v>133335</v>
      </c>
      <c r="O39" s="74">
        <v>146011</v>
      </c>
      <c r="P39" s="75">
        <f>+O39+N39</f>
        <v>279346</v>
      </c>
      <c r="Q39" s="73">
        <v>130915</v>
      </c>
      <c r="R39" s="74">
        <v>144931</v>
      </c>
      <c r="S39" s="75">
        <f>+R39+Q39</f>
        <v>275846</v>
      </c>
      <c r="T39" s="73">
        <v>131819</v>
      </c>
      <c r="U39" s="74">
        <v>148739</v>
      </c>
      <c r="V39" s="75">
        <f>+U39+T39</f>
        <v>280558</v>
      </c>
      <c r="W39" s="73">
        <v>133807</v>
      </c>
      <c r="X39" s="74">
        <v>151346</v>
      </c>
      <c r="Y39" s="75">
        <f>+X39+W39</f>
        <v>285153</v>
      </c>
      <c r="Z39" s="73">
        <v>137058</v>
      </c>
      <c r="AA39" s="74">
        <v>154012</v>
      </c>
      <c r="AB39" s="75">
        <f>+AA39+Z39</f>
        <v>291070</v>
      </c>
      <c r="AC39" s="73"/>
      <c r="AD39" s="74"/>
      <c r="AE39" s="75">
        <f>+AD39+AC39</f>
        <v>0</v>
      </c>
      <c r="AF39" s="73"/>
      <c r="AG39" s="74"/>
      <c r="AH39" s="75">
        <f>+AG39+AF39</f>
        <v>0</v>
      </c>
      <c r="AI39" s="73"/>
      <c r="AJ39" s="74"/>
      <c r="AK39" s="75">
        <f>+AJ39+AI39</f>
        <v>0</v>
      </c>
    </row>
    <row r="40" spans="1:37" s="5" customFormat="1" ht="15">
      <c r="A40" s="18" t="s">
        <v>1</v>
      </c>
      <c r="B40" s="73">
        <v>16407</v>
      </c>
      <c r="C40" s="74">
        <v>17706</v>
      </c>
      <c r="D40" s="75">
        <f>+C40+B40</f>
        <v>34113</v>
      </c>
      <c r="E40" s="73">
        <v>16359</v>
      </c>
      <c r="F40" s="74">
        <v>17718</v>
      </c>
      <c r="G40" s="75">
        <f>+F40+E40</f>
        <v>34077</v>
      </c>
      <c r="H40" s="73">
        <v>16211</v>
      </c>
      <c r="I40" s="74">
        <v>17466</v>
      </c>
      <c r="J40" s="75">
        <f>+I40+H40</f>
        <v>33677</v>
      </c>
      <c r="K40" s="73">
        <v>15871</v>
      </c>
      <c r="L40" s="74">
        <v>17081</v>
      </c>
      <c r="M40" s="75">
        <f>+L40+K40</f>
        <v>32952</v>
      </c>
      <c r="N40" s="73">
        <v>15683</v>
      </c>
      <c r="O40" s="74">
        <v>16921</v>
      </c>
      <c r="P40" s="75">
        <f>+O40+N40</f>
        <v>32604</v>
      </c>
      <c r="Q40" s="73">
        <v>15322</v>
      </c>
      <c r="R40" s="74">
        <v>16754</v>
      </c>
      <c r="S40" s="75">
        <f>+R40+Q40</f>
        <v>32076</v>
      </c>
      <c r="T40" s="73">
        <v>15396</v>
      </c>
      <c r="U40" s="74">
        <v>17071</v>
      </c>
      <c r="V40" s="75">
        <f>+U40+T40</f>
        <v>32467</v>
      </c>
      <c r="W40" s="73">
        <v>15532</v>
      </c>
      <c r="X40" s="74">
        <v>17234</v>
      </c>
      <c r="Y40" s="75">
        <f>+X40+W40</f>
        <v>32766</v>
      </c>
      <c r="Z40" s="73">
        <v>15810</v>
      </c>
      <c r="AA40" s="74">
        <v>17550</v>
      </c>
      <c r="AB40" s="75">
        <f>+AA40+Z40</f>
        <v>33360</v>
      </c>
      <c r="AC40" s="73"/>
      <c r="AD40" s="74"/>
      <c r="AE40" s="75">
        <f>+AD40+AC40</f>
        <v>0</v>
      </c>
      <c r="AF40" s="73"/>
      <c r="AG40" s="74"/>
      <c r="AH40" s="75">
        <f>+AG40+AF40</f>
        <v>0</v>
      </c>
      <c r="AI40" s="73"/>
      <c r="AJ40" s="74"/>
      <c r="AK40" s="75">
        <f>+AJ40+AI40</f>
        <v>0</v>
      </c>
    </row>
    <row r="41" spans="1:37" s="5" customFormat="1" ht="15">
      <c r="A41" s="18" t="s">
        <v>2</v>
      </c>
      <c r="B41" s="73">
        <v>2054</v>
      </c>
      <c r="C41" s="74">
        <v>2360</v>
      </c>
      <c r="D41" s="75">
        <f>+C41+B41</f>
        <v>4414</v>
      </c>
      <c r="E41" s="73">
        <v>2044</v>
      </c>
      <c r="F41" s="74">
        <v>2379</v>
      </c>
      <c r="G41" s="75">
        <f>+F41+E41</f>
        <v>4423</v>
      </c>
      <c r="H41" s="73">
        <v>1996</v>
      </c>
      <c r="I41" s="74">
        <v>2283</v>
      </c>
      <c r="J41" s="75">
        <f>+I41+H41</f>
        <v>4279</v>
      </c>
      <c r="K41" s="73">
        <v>1855</v>
      </c>
      <c r="L41" s="74">
        <v>2087</v>
      </c>
      <c r="M41" s="75">
        <f>+L41+K41</f>
        <v>3942</v>
      </c>
      <c r="N41" s="73">
        <v>1775</v>
      </c>
      <c r="O41" s="74">
        <v>1999</v>
      </c>
      <c r="P41" s="75">
        <f>+O41+N41</f>
        <v>3774</v>
      </c>
      <c r="Q41" s="73">
        <v>1720</v>
      </c>
      <c r="R41" s="74">
        <v>1942</v>
      </c>
      <c r="S41" s="75">
        <f>+R41+Q41</f>
        <v>3662</v>
      </c>
      <c r="T41" s="73">
        <v>1679</v>
      </c>
      <c r="U41" s="74">
        <v>1918</v>
      </c>
      <c r="V41" s="75">
        <f>+U41+T41</f>
        <v>3597</v>
      </c>
      <c r="W41" s="73">
        <v>1686</v>
      </c>
      <c r="X41" s="74">
        <v>1964</v>
      </c>
      <c r="Y41" s="75">
        <f>+X41+W41</f>
        <v>3650</v>
      </c>
      <c r="Z41" s="73">
        <v>1753</v>
      </c>
      <c r="AA41" s="74">
        <v>2077</v>
      </c>
      <c r="AB41" s="75">
        <f>+AA41+Z41</f>
        <v>3830</v>
      </c>
      <c r="AC41" s="73"/>
      <c r="AD41" s="74"/>
      <c r="AE41" s="75">
        <f>+AD41+AC41</f>
        <v>0</v>
      </c>
      <c r="AF41" s="73"/>
      <c r="AG41" s="74"/>
      <c r="AH41" s="75">
        <f>+AG41+AF41</f>
        <v>0</v>
      </c>
      <c r="AI41" s="73"/>
      <c r="AJ41" s="74"/>
      <c r="AK41" s="75">
        <f>+AJ41+AI41</f>
        <v>0</v>
      </c>
    </row>
    <row r="42" spans="1:37" s="5" customFormat="1" ht="15">
      <c r="A42" s="18" t="s">
        <v>3</v>
      </c>
      <c r="B42" s="73">
        <v>1235</v>
      </c>
      <c r="C42" s="74">
        <v>1388</v>
      </c>
      <c r="D42" s="75">
        <f>+C42+B42</f>
        <v>2623</v>
      </c>
      <c r="E42" s="73">
        <v>1253</v>
      </c>
      <c r="F42" s="74">
        <v>1395</v>
      </c>
      <c r="G42" s="75">
        <f>+F42+E42</f>
        <v>2648</v>
      </c>
      <c r="H42" s="73">
        <v>1215</v>
      </c>
      <c r="I42" s="74">
        <v>1383</v>
      </c>
      <c r="J42" s="75">
        <f>+I42+H42</f>
        <v>2598</v>
      </c>
      <c r="K42" s="73">
        <v>1177</v>
      </c>
      <c r="L42" s="74">
        <v>1340</v>
      </c>
      <c r="M42" s="75">
        <f>+L42+K42</f>
        <v>2517</v>
      </c>
      <c r="N42" s="73">
        <v>1152</v>
      </c>
      <c r="O42" s="74">
        <v>1316</v>
      </c>
      <c r="P42" s="75">
        <f>+O42+N42</f>
        <v>2468</v>
      </c>
      <c r="Q42" s="73">
        <v>1151</v>
      </c>
      <c r="R42" s="74">
        <v>1300</v>
      </c>
      <c r="S42" s="75">
        <f>+R42+Q42</f>
        <v>2451</v>
      </c>
      <c r="T42" s="73">
        <v>1158</v>
      </c>
      <c r="U42" s="74">
        <v>1345</v>
      </c>
      <c r="V42" s="75">
        <f>+U42+T42</f>
        <v>2503</v>
      </c>
      <c r="W42" s="73">
        <v>1174</v>
      </c>
      <c r="X42" s="74">
        <v>1352</v>
      </c>
      <c r="Y42" s="75">
        <f>+X42+W42</f>
        <v>2526</v>
      </c>
      <c r="Z42" s="73">
        <v>1192</v>
      </c>
      <c r="AA42" s="74">
        <v>1402</v>
      </c>
      <c r="AB42" s="75">
        <f>+AA42+Z42</f>
        <v>2594</v>
      </c>
      <c r="AC42" s="73"/>
      <c r="AD42" s="74"/>
      <c r="AE42" s="75">
        <f>+AD42+AC42</f>
        <v>0</v>
      </c>
      <c r="AF42" s="73"/>
      <c r="AG42" s="74"/>
      <c r="AH42" s="75">
        <f>+AG42+AF42</f>
        <v>0</v>
      </c>
      <c r="AI42" s="73"/>
      <c r="AJ42" s="74"/>
      <c r="AK42" s="75">
        <f>+AJ42+AI42</f>
        <v>0</v>
      </c>
    </row>
    <row r="43" spans="1:37" s="5" customFormat="1" ht="15.75" thickBot="1">
      <c r="A43" s="29" t="s">
        <v>13</v>
      </c>
      <c r="B43" s="76">
        <f>SUM(B41:B42)</f>
        <v>3289</v>
      </c>
      <c r="C43" s="77">
        <f>SUM(C41:C42)</f>
        <v>3748</v>
      </c>
      <c r="D43" s="78">
        <f>B43+C43</f>
        <v>7037</v>
      </c>
      <c r="E43" s="76">
        <f>SUM(E41:E42)</f>
        <v>3297</v>
      </c>
      <c r="F43" s="77">
        <f>SUM(F41:F42)</f>
        <v>3774</v>
      </c>
      <c r="G43" s="78">
        <f>E43+F43</f>
        <v>7071</v>
      </c>
      <c r="H43" s="76">
        <f>SUM(H41:H42)</f>
        <v>3211</v>
      </c>
      <c r="I43" s="77">
        <f>SUM(I41:I42)</f>
        <v>3666</v>
      </c>
      <c r="J43" s="78">
        <f>H43+I43</f>
        <v>6877</v>
      </c>
      <c r="K43" s="76">
        <f>SUM(K41:K42)</f>
        <v>3032</v>
      </c>
      <c r="L43" s="77">
        <f>SUM(L41:L42)</f>
        <v>3427</v>
      </c>
      <c r="M43" s="78">
        <f>K43+L43</f>
        <v>6459</v>
      </c>
      <c r="N43" s="76">
        <f aca="true" t="shared" si="6" ref="N43:AK43">SUM(N41:N42)</f>
        <v>2927</v>
      </c>
      <c r="O43" s="77">
        <f t="shared" si="6"/>
        <v>3315</v>
      </c>
      <c r="P43" s="78">
        <f t="shared" si="6"/>
        <v>6242</v>
      </c>
      <c r="Q43" s="76">
        <f t="shared" si="6"/>
        <v>2871</v>
      </c>
      <c r="R43" s="77">
        <f t="shared" si="6"/>
        <v>3242</v>
      </c>
      <c r="S43" s="78">
        <f t="shared" si="6"/>
        <v>6113</v>
      </c>
      <c r="T43" s="76">
        <f t="shared" si="6"/>
        <v>2837</v>
      </c>
      <c r="U43" s="77">
        <f t="shared" si="6"/>
        <v>3263</v>
      </c>
      <c r="V43" s="78">
        <f t="shared" si="6"/>
        <v>6100</v>
      </c>
      <c r="W43" s="76">
        <f t="shared" si="6"/>
        <v>2860</v>
      </c>
      <c r="X43" s="77">
        <f t="shared" si="6"/>
        <v>3316</v>
      </c>
      <c r="Y43" s="78">
        <f t="shared" si="6"/>
        <v>6176</v>
      </c>
      <c r="Z43" s="76">
        <f t="shared" si="6"/>
        <v>2945</v>
      </c>
      <c r="AA43" s="77">
        <f t="shared" si="6"/>
        <v>3479</v>
      </c>
      <c r="AB43" s="78">
        <f t="shared" si="6"/>
        <v>6424</v>
      </c>
      <c r="AC43" s="76">
        <f t="shared" si="6"/>
        <v>0</v>
      </c>
      <c r="AD43" s="77">
        <f t="shared" si="6"/>
        <v>0</v>
      </c>
      <c r="AE43" s="78">
        <f t="shared" si="6"/>
        <v>0</v>
      </c>
      <c r="AF43" s="76">
        <f t="shared" si="6"/>
        <v>0</v>
      </c>
      <c r="AG43" s="77">
        <f t="shared" si="6"/>
        <v>0</v>
      </c>
      <c r="AH43" s="78">
        <f t="shared" si="6"/>
        <v>0</v>
      </c>
      <c r="AI43" s="76">
        <f t="shared" si="6"/>
        <v>0</v>
      </c>
      <c r="AJ43" s="77">
        <f t="shared" si="6"/>
        <v>0</v>
      </c>
      <c r="AK43" s="78">
        <f t="shared" si="6"/>
        <v>0</v>
      </c>
    </row>
    <row r="44" spans="1:7" s="5" customFormat="1" ht="13.5" thickBot="1">
      <c r="A44" s="12" t="s">
        <v>41</v>
      </c>
      <c r="B44" s="12"/>
      <c r="C44" s="4"/>
      <c r="D44" s="4"/>
      <c r="E44" s="4"/>
      <c r="F44" s="4"/>
      <c r="G44" s="4"/>
    </row>
    <row r="45" spans="1:13" ht="16.5" thickBot="1">
      <c r="A45" s="6" t="s">
        <v>34</v>
      </c>
      <c r="B45" s="264">
        <v>42005</v>
      </c>
      <c r="C45" s="265">
        <v>42036</v>
      </c>
      <c r="D45" s="266">
        <v>42064</v>
      </c>
      <c r="E45" s="266">
        <v>42095</v>
      </c>
      <c r="F45" s="266">
        <v>42125</v>
      </c>
      <c r="G45" s="266">
        <v>42156</v>
      </c>
      <c r="H45" s="266">
        <v>42186</v>
      </c>
      <c r="I45" s="266">
        <v>42217</v>
      </c>
      <c r="J45" s="266">
        <v>42248</v>
      </c>
      <c r="K45" s="266">
        <v>42278</v>
      </c>
      <c r="L45" s="266">
        <v>42309</v>
      </c>
      <c r="M45" s="261">
        <v>42339</v>
      </c>
    </row>
    <row r="46" spans="1:13" ht="15">
      <c r="A46" s="17" t="s">
        <v>0</v>
      </c>
      <c r="B46" s="312">
        <f aca="true" t="shared" si="7" ref="B46:B51">IF(ISERROR(C38/D38),0,(C38/D38))</f>
        <v>0.4981126465481975</v>
      </c>
      <c r="C46" s="313">
        <f aca="true" t="shared" si="8" ref="C46:C51">IF(ISERROR(F38/G38),0,(F38/G38))</f>
        <v>0.49821477713376616</v>
      </c>
      <c r="D46" s="309">
        <f aca="true" t="shared" si="9" ref="D46:D51">I38/J38</f>
        <v>0.4982696199387294</v>
      </c>
      <c r="E46" s="309">
        <f aca="true" t="shared" si="10" ref="E46:E51">L38/M38</f>
        <v>0.49842251057839015</v>
      </c>
      <c r="F46" s="309">
        <f aca="true" t="shared" si="11" ref="F46:F51">O38/P38</f>
        <v>0.4995854056337206</v>
      </c>
      <c r="G46" s="309">
        <f aca="true" t="shared" si="12" ref="G46:G51">R38/S38</f>
        <v>0.501612783037364</v>
      </c>
      <c r="H46" s="309">
        <f aca="true" t="shared" si="13" ref="H46:H51">U38/V38</f>
        <v>0.5062644829486972</v>
      </c>
      <c r="I46" s="309">
        <f aca="true" t="shared" si="14" ref="I46:I51">X38/Y38</f>
        <v>0.5078525380172342</v>
      </c>
      <c r="J46" s="309">
        <f aca="true" t="shared" si="15" ref="J46:J51">AA38/AB38</f>
        <v>0.5073199898576578</v>
      </c>
      <c r="K46" s="309" t="e">
        <f aca="true" t="shared" si="16" ref="K46:K51">AD38/AE38</f>
        <v>#DIV/0!</v>
      </c>
      <c r="L46" s="309" t="e">
        <f aca="true" t="shared" si="17" ref="L46:L51">AG38/AH38</f>
        <v>#DIV/0!</v>
      </c>
      <c r="M46" s="310" t="e">
        <f aca="true" t="shared" si="18" ref="M46:M51">AJ38/AK38</f>
        <v>#DIV/0!</v>
      </c>
    </row>
    <row r="47" spans="1:13" ht="15">
      <c r="A47" s="20" t="s">
        <v>39</v>
      </c>
      <c r="B47" s="314">
        <f t="shared" si="7"/>
        <v>0.5214218128183007</v>
      </c>
      <c r="C47" s="313">
        <f t="shared" si="8"/>
        <v>0.5214330226793729</v>
      </c>
      <c r="D47" s="309">
        <f t="shared" si="9"/>
        <v>0.5214324203438062</v>
      </c>
      <c r="E47" s="309">
        <f t="shared" si="10"/>
        <v>0.5214040363729654</v>
      </c>
      <c r="F47" s="309">
        <f t="shared" si="11"/>
        <v>0.5226887086265778</v>
      </c>
      <c r="G47" s="309">
        <f t="shared" si="12"/>
        <v>0.5254054798692024</v>
      </c>
      <c r="H47" s="309">
        <f t="shared" si="13"/>
        <v>0.5301541927159447</v>
      </c>
      <c r="I47" s="309">
        <f t="shared" si="14"/>
        <v>0.5307536655760241</v>
      </c>
      <c r="J47" s="309">
        <f t="shared" si="15"/>
        <v>0.5291235785206307</v>
      </c>
      <c r="K47" s="309" t="e">
        <f t="shared" si="16"/>
        <v>#DIV/0!</v>
      </c>
      <c r="L47" s="309" t="e">
        <f t="shared" si="17"/>
        <v>#DIV/0!</v>
      </c>
      <c r="M47" s="310" t="e">
        <f t="shared" si="18"/>
        <v>#DIV/0!</v>
      </c>
    </row>
    <row r="48" spans="1:13" ht="15">
      <c r="A48" s="30" t="s">
        <v>1</v>
      </c>
      <c r="B48" s="314">
        <f t="shared" si="7"/>
        <v>0.5190396622988304</v>
      </c>
      <c r="C48" s="313">
        <f t="shared" si="8"/>
        <v>0.5199401355753147</v>
      </c>
      <c r="D48" s="309">
        <f t="shared" si="9"/>
        <v>0.5186328948540547</v>
      </c>
      <c r="E48" s="309">
        <f t="shared" si="10"/>
        <v>0.5183600388443798</v>
      </c>
      <c r="F48" s="309">
        <f t="shared" si="11"/>
        <v>0.5189854005643479</v>
      </c>
      <c r="G48" s="309">
        <f t="shared" si="12"/>
        <v>0.5223219852849482</v>
      </c>
      <c r="H48" s="309">
        <f t="shared" si="13"/>
        <v>0.525795423044938</v>
      </c>
      <c r="I48" s="309">
        <f t="shared" si="14"/>
        <v>0.5259720441921504</v>
      </c>
      <c r="J48" s="309">
        <f t="shared" si="15"/>
        <v>0.5260791366906474</v>
      </c>
      <c r="K48" s="309" t="e">
        <f t="shared" si="16"/>
        <v>#DIV/0!</v>
      </c>
      <c r="L48" s="309" t="e">
        <f t="shared" si="17"/>
        <v>#DIV/0!</v>
      </c>
      <c r="M48" s="310" t="e">
        <f t="shared" si="18"/>
        <v>#DIV/0!</v>
      </c>
    </row>
    <row r="49" spans="1:13" ht="15">
      <c r="A49" s="18" t="s">
        <v>2</v>
      </c>
      <c r="B49" s="314">
        <f t="shared" si="7"/>
        <v>0.5346624376982329</v>
      </c>
      <c r="C49" s="313">
        <f t="shared" si="8"/>
        <v>0.5378702238299796</v>
      </c>
      <c r="D49" s="309">
        <f t="shared" si="9"/>
        <v>0.5335358728674924</v>
      </c>
      <c r="E49" s="309">
        <f t="shared" si="10"/>
        <v>0.5294266869609335</v>
      </c>
      <c r="F49" s="309">
        <f t="shared" si="11"/>
        <v>0.5296767355590885</v>
      </c>
      <c r="G49" s="309">
        <f t="shared" si="12"/>
        <v>0.5303113052976516</v>
      </c>
      <c r="H49" s="309">
        <f t="shared" si="13"/>
        <v>0.5332221295524048</v>
      </c>
      <c r="I49" s="309">
        <f t="shared" si="14"/>
        <v>0.538082191780822</v>
      </c>
      <c r="J49" s="309">
        <f t="shared" si="15"/>
        <v>0.5422976501305483</v>
      </c>
      <c r="K49" s="309" t="e">
        <f t="shared" si="16"/>
        <v>#DIV/0!</v>
      </c>
      <c r="L49" s="309" t="e">
        <f t="shared" si="17"/>
        <v>#DIV/0!</v>
      </c>
      <c r="M49" s="310" t="e">
        <f t="shared" si="18"/>
        <v>#DIV/0!</v>
      </c>
    </row>
    <row r="50" spans="1:13" ht="15">
      <c r="A50" s="18" t="s">
        <v>3</v>
      </c>
      <c r="B50" s="314">
        <f t="shared" si="7"/>
        <v>0.5291650781547846</v>
      </c>
      <c r="C50" s="313">
        <f t="shared" si="8"/>
        <v>0.5268126888217523</v>
      </c>
      <c r="D50" s="309">
        <f t="shared" si="9"/>
        <v>0.5323325635103926</v>
      </c>
      <c r="E50" s="309">
        <f t="shared" si="10"/>
        <v>0.5323798172427493</v>
      </c>
      <c r="F50" s="309">
        <f t="shared" si="11"/>
        <v>0.5332252836304701</v>
      </c>
      <c r="G50" s="309">
        <f t="shared" si="12"/>
        <v>0.5303957568339454</v>
      </c>
      <c r="H50" s="309">
        <f t="shared" si="13"/>
        <v>0.5373551737914503</v>
      </c>
      <c r="I50" s="309">
        <f t="shared" si="14"/>
        <v>0.5352335708630246</v>
      </c>
      <c r="J50" s="309">
        <f t="shared" si="15"/>
        <v>0.5404780262143408</v>
      </c>
      <c r="K50" s="309" t="e">
        <f t="shared" si="16"/>
        <v>#DIV/0!</v>
      </c>
      <c r="L50" s="309" t="e">
        <f t="shared" si="17"/>
        <v>#DIV/0!</v>
      </c>
      <c r="M50" s="310" t="e">
        <f t="shared" si="18"/>
        <v>#DIV/0!</v>
      </c>
    </row>
    <row r="51" spans="1:13" ht="15.75" thickBot="1">
      <c r="A51" s="29" t="s">
        <v>13</v>
      </c>
      <c r="B51" s="315">
        <f t="shared" si="7"/>
        <v>0.5326133295438397</v>
      </c>
      <c r="C51" s="316">
        <f t="shared" si="8"/>
        <v>0.5337293169282987</v>
      </c>
      <c r="D51" s="311">
        <f t="shared" si="9"/>
        <v>0.5330812854442344</v>
      </c>
      <c r="E51" s="311">
        <f t="shared" si="10"/>
        <v>0.5305774887753523</v>
      </c>
      <c r="F51" s="311">
        <f t="shared" si="11"/>
        <v>0.5310797821211151</v>
      </c>
      <c r="G51" s="311">
        <f t="shared" si="12"/>
        <v>0.5303451660395878</v>
      </c>
      <c r="H51" s="311">
        <f t="shared" si="13"/>
        <v>0.5349180327868852</v>
      </c>
      <c r="I51" s="311">
        <f t="shared" si="14"/>
        <v>0.5369170984455959</v>
      </c>
      <c r="J51" s="311">
        <f t="shared" si="15"/>
        <v>0.5415628891656289</v>
      </c>
      <c r="K51" s="311" t="e">
        <f t="shared" si="16"/>
        <v>#DIV/0!</v>
      </c>
      <c r="L51" s="311" t="e">
        <f t="shared" si="17"/>
        <v>#DIV/0!</v>
      </c>
      <c r="M51" s="311" t="e">
        <f t="shared" si="18"/>
        <v>#DIV/0!</v>
      </c>
    </row>
    <row r="52" spans="1:2" ht="12.75">
      <c r="A52" s="12" t="s">
        <v>41</v>
      </c>
      <c r="B52" s="2" t="s">
        <v>38</v>
      </c>
    </row>
  </sheetData>
  <sheetProtection/>
  <mergeCells count="240">
    <mergeCell ref="AF36:AF37"/>
    <mergeCell ref="AG36:AG37"/>
    <mergeCell ref="AH36:AH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E36:AE37"/>
    <mergeCell ref="T36:T37"/>
    <mergeCell ref="U36:U37"/>
    <mergeCell ref="V36:V37"/>
    <mergeCell ref="W36:W37"/>
    <mergeCell ref="X36:X37"/>
    <mergeCell ref="Y36:Y37"/>
    <mergeCell ref="N36:N37"/>
    <mergeCell ref="O36:O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T35:V35"/>
    <mergeCell ref="W35:Y35"/>
    <mergeCell ref="Z35:AB35"/>
    <mergeCell ref="AC35:AE35"/>
    <mergeCell ref="AF35:AH35"/>
    <mergeCell ref="AI35:AK35"/>
    <mergeCell ref="AI14:AK14"/>
    <mergeCell ref="AI15:AI16"/>
    <mergeCell ref="AJ15:AJ16"/>
    <mergeCell ref="AK15:AK16"/>
    <mergeCell ref="B35:D35"/>
    <mergeCell ref="E35:G35"/>
    <mergeCell ref="H35:J35"/>
    <mergeCell ref="K35:M35"/>
    <mergeCell ref="N35:P35"/>
    <mergeCell ref="Q35:S35"/>
    <mergeCell ref="X15:X16"/>
    <mergeCell ref="Y15:Y16"/>
    <mergeCell ref="Q14:S14"/>
    <mergeCell ref="Q15:Q16"/>
    <mergeCell ref="R15:R16"/>
    <mergeCell ref="S15:S16"/>
    <mergeCell ref="BK3:BK4"/>
    <mergeCell ref="BL3:BL4"/>
    <mergeCell ref="BD2:BF2"/>
    <mergeCell ref="BD3:BD4"/>
    <mergeCell ref="BE3:BE4"/>
    <mergeCell ref="BF3:BF4"/>
    <mergeCell ref="AR2:AT2"/>
    <mergeCell ref="AR3:AR4"/>
    <mergeCell ref="AS3:AS4"/>
    <mergeCell ref="AT3:AT4"/>
    <mergeCell ref="AU2:AW2"/>
    <mergeCell ref="AU3:AU4"/>
    <mergeCell ref="AV3:AV4"/>
    <mergeCell ref="AW3:AW4"/>
    <mergeCell ref="AM3:AM4"/>
    <mergeCell ref="AN3:AN4"/>
    <mergeCell ref="AF2:AH2"/>
    <mergeCell ref="AF3:AF4"/>
    <mergeCell ref="AG3:AG4"/>
    <mergeCell ref="AH3:AH4"/>
    <mergeCell ref="T2:V2"/>
    <mergeCell ref="T3:T4"/>
    <mergeCell ref="U3:U4"/>
    <mergeCell ref="V3:V4"/>
    <mergeCell ref="W2:Y2"/>
    <mergeCell ref="W3:W4"/>
    <mergeCell ref="X3:X4"/>
    <mergeCell ref="Y3:Y4"/>
    <mergeCell ref="Q2:S2"/>
    <mergeCell ref="Q3:Q4"/>
    <mergeCell ref="R3:R4"/>
    <mergeCell ref="S3:S4"/>
    <mergeCell ref="N2:P2"/>
    <mergeCell ref="N3:N4"/>
    <mergeCell ref="O3:O4"/>
    <mergeCell ref="P3:P4"/>
    <mergeCell ref="H2:J2"/>
    <mergeCell ref="H3:H4"/>
    <mergeCell ref="I3:I4"/>
    <mergeCell ref="J3:J4"/>
    <mergeCell ref="K2:M2"/>
    <mergeCell ref="K3:K4"/>
    <mergeCell ref="L3:L4"/>
    <mergeCell ref="M3:M4"/>
    <mergeCell ref="B2:D2"/>
    <mergeCell ref="E2:G2"/>
    <mergeCell ref="B3:B4"/>
    <mergeCell ref="C3:C4"/>
    <mergeCell ref="D3:D4"/>
    <mergeCell ref="E3:E4"/>
    <mergeCell ref="F3:F4"/>
    <mergeCell ref="G3:G4"/>
    <mergeCell ref="Z2:AB2"/>
    <mergeCell ref="Z3:Z4"/>
    <mergeCell ref="AA3:AA4"/>
    <mergeCell ref="AB3:AB4"/>
    <mergeCell ref="AC2:AE2"/>
    <mergeCell ref="AC3:AC4"/>
    <mergeCell ref="AD3:AD4"/>
    <mergeCell ref="AE3:AE4"/>
    <mergeCell ref="AO2:AQ2"/>
    <mergeCell ref="AO3:AO4"/>
    <mergeCell ref="AP3:AP4"/>
    <mergeCell ref="AQ3:AQ4"/>
    <mergeCell ref="AI2:AK2"/>
    <mergeCell ref="AI3:AI4"/>
    <mergeCell ref="AJ3:AJ4"/>
    <mergeCell ref="AK3:AK4"/>
    <mergeCell ref="AL2:AN2"/>
    <mergeCell ref="AL3:AL4"/>
    <mergeCell ref="AX2:AZ2"/>
    <mergeCell ref="AX3:AX4"/>
    <mergeCell ref="AY3:AY4"/>
    <mergeCell ref="AZ3:AZ4"/>
    <mergeCell ref="BA2:BC2"/>
    <mergeCell ref="BA3:BA4"/>
    <mergeCell ref="BB3:BB4"/>
    <mergeCell ref="BC3:BC4"/>
    <mergeCell ref="BM2:BO2"/>
    <mergeCell ref="BM3:BM4"/>
    <mergeCell ref="BN3:BN4"/>
    <mergeCell ref="BO3:BO4"/>
    <mergeCell ref="BG2:BI2"/>
    <mergeCell ref="BG3:BG4"/>
    <mergeCell ref="BH3:BH4"/>
    <mergeCell ref="BI3:BI4"/>
    <mergeCell ref="BJ2:BL2"/>
    <mergeCell ref="BJ3:BJ4"/>
    <mergeCell ref="F15:F16"/>
    <mergeCell ref="G15:G16"/>
    <mergeCell ref="BS2:BU2"/>
    <mergeCell ref="BS3:BS4"/>
    <mergeCell ref="BT3:BT4"/>
    <mergeCell ref="BU3:BU4"/>
    <mergeCell ref="BP2:BR2"/>
    <mergeCell ref="BP3:BP4"/>
    <mergeCell ref="BQ3:BQ4"/>
    <mergeCell ref="BR3:BR4"/>
    <mergeCell ref="H14:J14"/>
    <mergeCell ref="H15:H16"/>
    <mergeCell ref="I15:I16"/>
    <mergeCell ref="J15:J16"/>
    <mergeCell ref="B14:D14"/>
    <mergeCell ref="E14:G14"/>
    <mergeCell ref="B15:B16"/>
    <mergeCell ref="C15:C16"/>
    <mergeCell ref="D15:D16"/>
    <mergeCell ref="E15:E16"/>
    <mergeCell ref="K14:M14"/>
    <mergeCell ref="K15:K16"/>
    <mergeCell ref="L15:L16"/>
    <mergeCell ref="M15:M16"/>
    <mergeCell ref="N14:P14"/>
    <mergeCell ref="N15:N16"/>
    <mergeCell ref="O15:O16"/>
    <mergeCell ref="P15:P16"/>
    <mergeCell ref="Z14:AB14"/>
    <mergeCell ref="Z15:Z16"/>
    <mergeCell ref="AA15:AA16"/>
    <mergeCell ref="AB15:AB16"/>
    <mergeCell ref="T14:V14"/>
    <mergeCell ref="T15:T16"/>
    <mergeCell ref="U15:U16"/>
    <mergeCell ref="V15:V16"/>
    <mergeCell ref="W14:Y14"/>
    <mergeCell ref="W15:W16"/>
    <mergeCell ref="AF14:AH14"/>
    <mergeCell ref="AF15:AF16"/>
    <mergeCell ref="AG15:AG16"/>
    <mergeCell ref="AH15:AH16"/>
    <mergeCell ref="AC14:AE14"/>
    <mergeCell ref="AC15:AC16"/>
    <mergeCell ref="AD15:AD16"/>
    <mergeCell ref="AE15:AE16"/>
    <mergeCell ref="AF26:AF27"/>
    <mergeCell ref="AG26:AG27"/>
    <mergeCell ref="AH26:AH27"/>
    <mergeCell ref="AI26:AI27"/>
    <mergeCell ref="AJ26:AJ27"/>
    <mergeCell ref="AK26:AK27"/>
    <mergeCell ref="Z26:Z27"/>
    <mergeCell ref="AA26:AA27"/>
    <mergeCell ref="AB26:AB27"/>
    <mergeCell ref="AC26:AC27"/>
    <mergeCell ref="AD26:AD27"/>
    <mergeCell ref="AE26:AE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T25:V25"/>
    <mergeCell ref="W25:Y25"/>
    <mergeCell ref="Z25:AB25"/>
    <mergeCell ref="AC25:AE25"/>
    <mergeCell ref="AF25:AH25"/>
    <mergeCell ref="AI25:AK25"/>
    <mergeCell ref="B25:D25"/>
    <mergeCell ref="E25:G25"/>
    <mergeCell ref="H25:J25"/>
    <mergeCell ref="K25:M25"/>
    <mergeCell ref="N25:P25"/>
    <mergeCell ref="Q25:S25"/>
  </mergeCells>
  <conditionalFormatting sqref="B46:M51">
    <cfRule type="cellIs" priority="1" dxfId="8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7"/>
  <sheetViews>
    <sheetView showGridLines="0" zoomScale="80" zoomScaleNormal="80" zoomScalePageLayoutView="0" workbookViewId="0" topLeftCell="A1">
      <pane ySplit="1" topLeftCell="A3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2" customWidth="1"/>
    <col min="2" max="6" width="12.28125" style="2" customWidth="1"/>
    <col min="7" max="7" width="12.140625" style="2" customWidth="1"/>
    <col min="8" max="9" width="12.28125" style="2" customWidth="1"/>
    <col min="10" max="10" width="11.421875" style="2" customWidth="1"/>
    <col min="11" max="11" width="12.00390625" style="2" customWidth="1"/>
    <col min="12" max="12" width="11.421875" style="2" customWidth="1"/>
    <col min="13" max="13" width="11.8515625" style="2" customWidth="1"/>
    <col min="14" max="14" width="11.421875" style="2" customWidth="1"/>
    <col min="15" max="15" width="12.00390625" style="2" customWidth="1"/>
    <col min="16" max="18" width="11.421875" style="2" customWidth="1"/>
    <col min="19" max="19" width="12.7109375" style="2" customWidth="1"/>
    <col min="20" max="20" width="11.421875" style="2" customWidth="1"/>
    <col min="21" max="21" width="12.8515625" style="2" customWidth="1"/>
    <col min="22" max="22" width="11.421875" style="2" customWidth="1"/>
    <col min="23" max="23" width="12.57421875" style="2" customWidth="1"/>
    <col min="24" max="24" width="11.421875" style="2" customWidth="1"/>
    <col min="25" max="25" width="12.57421875" style="2" customWidth="1"/>
    <col min="26" max="26" width="11.421875" style="2" customWidth="1"/>
    <col min="27" max="27" width="11.8515625" style="2" customWidth="1"/>
    <col min="28" max="28" width="11.421875" style="2" customWidth="1"/>
    <col min="29" max="29" width="12.8515625" style="2" customWidth="1"/>
    <col min="30" max="30" width="11.421875" style="2" customWidth="1"/>
    <col min="31" max="31" width="12.8515625" style="2" customWidth="1"/>
    <col min="32" max="32" width="11.421875" style="2" customWidth="1"/>
    <col min="33" max="33" width="12.7109375" style="2" customWidth="1"/>
    <col min="34" max="16384" width="11.421875" style="2" customWidth="1"/>
  </cols>
  <sheetData>
    <row r="1" spans="1:9" s="5" customFormat="1" ht="16.5" thickBot="1">
      <c r="A1" s="159" t="s">
        <v>27</v>
      </c>
      <c r="B1" s="160"/>
      <c r="C1" s="160"/>
      <c r="D1" s="160"/>
      <c r="E1" s="160"/>
      <c r="F1" s="160"/>
      <c r="G1" s="160"/>
      <c r="H1" s="160"/>
      <c r="I1" s="160"/>
    </row>
    <row r="2" spans="1:49" s="5" customFormat="1" ht="15">
      <c r="A2" s="160"/>
      <c r="B2" s="327" t="s">
        <v>83</v>
      </c>
      <c r="C2" s="328"/>
      <c r="D2" s="328"/>
      <c r="E2" s="329"/>
      <c r="F2" s="327" t="s">
        <v>84</v>
      </c>
      <c r="G2" s="328"/>
      <c r="H2" s="328"/>
      <c r="I2" s="329"/>
      <c r="J2" s="327" t="s">
        <v>85</v>
      </c>
      <c r="K2" s="328"/>
      <c r="L2" s="328"/>
      <c r="M2" s="329"/>
      <c r="N2" s="327" t="s">
        <v>86</v>
      </c>
      <c r="O2" s="328"/>
      <c r="P2" s="328"/>
      <c r="Q2" s="329"/>
      <c r="R2" s="327" t="s">
        <v>87</v>
      </c>
      <c r="S2" s="328"/>
      <c r="T2" s="328"/>
      <c r="U2" s="329"/>
      <c r="V2" s="327" t="s">
        <v>88</v>
      </c>
      <c r="W2" s="328"/>
      <c r="X2" s="328"/>
      <c r="Y2" s="329"/>
      <c r="Z2" s="327" t="s">
        <v>89</v>
      </c>
      <c r="AA2" s="328"/>
      <c r="AB2" s="328"/>
      <c r="AC2" s="329"/>
      <c r="AD2" s="327" t="s">
        <v>90</v>
      </c>
      <c r="AE2" s="328"/>
      <c r="AF2" s="328"/>
      <c r="AG2" s="329"/>
      <c r="AH2" s="327" t="s">
        <v>91</v>
      </c>
      <c r="AI2" s="328"/>
      <c r="AJ2" s="328"/>
      <c r="AK2" s="329"/>
      <c r="AL2" s="327" t="s">
        <v>92</v>
      </c>
      <c r="AM2" s="328"/>
      <c r="AN2" s="328"/>
      <c r="AO2" s="329"/>
      <c r="AP2" s="327" t="s">
        <v>93</v>
      </c>
      <c r="AQ2" s="328"/>
      <c r="AR2" s="328"/>
      <c r="AS2" s="329"/>
      <c r="AT2" s="327" t="s">
        <v>94</v>
      </c>
      <c r="AU2" s="328"/>
      <c r="AV2" s="328"/>
      <c r="AW2" s="329"/>
    </row>
    <row r="3" spans="1:57" s="222" customFormat="1" ht="30.75" thickBot="1">
      <c r="A3" s="221"/>
      <c r="B3" s="104" t="s">
        <v>7</v>
      </c>
      <c r="C3" s="105" t="s">
        <v>57</v>
      </c>
      <c r="D3" s="105" t="s">
        <v>8</v>
      </c>
      <c r="E3" s="106" t="s">
        <v>25</v>
      </c>
      <c r="F3" s="104" t="s">
        <v>7</v>
      </c>
      <c r="G3" s="105" t="s">
        <v>102</v>
      </c>
      <c r="H3" s="105" t="s">
        <v>8</v>
      </c>
      <c r="I3" s="106" t="s">
        <v>25</v>
      </c>
      <c r="J3" s="104" t="s">
        <v>7</v>
      </c>
      <c r="K3" s="105" t="s">
        <v>102</v>
      </c>
      <c r="L3" s="105" t="s">
        <v>8</v>
      </c>
      <c r="M3" s="106" t="s">
        <v>25</v>
      </c>
      <c r="N3" s="104" t="s">
        <v>7</v>
      </c>
      <c r="O3" s="105" t="s">
        <v>102</v>
      </c>
      <c r="P3" s="105" t="s">
        <v>8</v>
      </c>
      <c r="Q3" s="106" t="s">
        <v>25</v>
      </c>
      <c r="R3" s="104" t="s">
        <v>7</v>
      </c>
      <c r="S3" s="105" t="s">
        <v>102</v>
      </c>
      <c r="T3" s="105" t="s">
        <v>8</v>
      </c>
      <c r="U3" s="106" t="s">
        <v>25</v>
      </c>
      <c r="V3" s="104" t="s">
        <v>7</v>
      </c>
      <c r="W3" s="105" t="s">
        <v>102</v>
      </c>
      <c r="X3" s="105" t="s">
        <v>8</v>
      </c>
      <c r="Y3" s="106" t="s">
        <v>25</v>
      </c>
      <c r="Z3" s="104" t="s">
        <v>7</v>
      </c>
      <c r="AA3" s="105" t="s">
        <v>102</v>
      </c>
      <c r="AB3" s="105" t="s">
        <v>8</v>
      </c>
      <c r="AC3" s="106" t="s">
        <v>25</v>
      </c>
      <c r="AD3" s="104" t="s">
        <v>7</v>
      </c>
      <c r="AE3" s="105" t="s">
        <v>102</v>
      </c>
      <c r="AF3" s="105" t="s">
        <v>8</v>
      </c>
      <c r="AG3" s="106" t="s">
        <v>25</v>
      </c>
      <c r="AH3" s="104" t="s">
        <v>7</v>
      </c>
      <c r="AI3" s="105" t="s">
        <v>102</v>
      </c>
      <c r="AJ3" s="105" t="s">
        <v>8</v>
      </c>
      <c r="AK3" s="106" t="s">
        <v>25</v>
      </c>
      <c r="AL3" s="104" t="s">
        <v>7</v>
      </c>
      <c r="AM3" s="105" t="s">
        <v>102</v>
      </c>
      <c r="AN3" s="105" t="s">
        <v>8</v>
      </c>
      <c r="AO3" s="106" t="s">
        <v>25</v>
      </c>
      <c r="AP3" s="104" t="s">
        <v>7</v>
      </c>
      <c r="AQ3" s="105" t="s">
        <v>102</v>
      </c>
      <c r="AR3" s="105" t="s">
        <v>8</v>
      </c>
      <c r="AS3" s="106" t="s">
        <v>25</v>
      </c>
      <c r="AT3" s="104" t="s">
        <v>7</v>
      </c>
      <c r="AU3" s="105" t="s">
        <v>102</v>
      </c>
      <c r="AV3" s="105" t="s">
        <v>8</v>
      </c>
      <c r="AW3" s="106" t="s">
        <v>25</v>
      </c>
      <c r="AX3" s="5"/>
      <c r="AY3" s="5"/>
      <c r="AZ3" s="5"/>
      <c r="BA3" s="5"/>
      <c r="BB3" s="5"/>
      <c r="BC3" s="5"/>
      <c r="BD3" s="5"/>
      <c r="BE3" s="5"/>
    </row>
    <row r="4" spans="1:49" s="5" customFormat="1" ht="15">
      <c r="A4" s="188" t="s">
        <v>0</v>
      </c>
      <c r="B4" s="107">
        <v>651833</v>
      </c>
      <c r="C4" s="108">
        <v>3031328</v>
      </c>
      <c r="D4" s="108">
        <v>975003</v>
      </c>
      <c r="E4" s="109">
        <f aca="true" t="shared" si="0" ref="E4:E9">SUM(B4:D4)</f>
        <v>4658164</v>
      </c>
      <c r="F4" s="107">
        <v>649912</v>
      </c>
      <c r="G4" s="108">
        <v>3020132</v>
      </c>
      <c r="H4" s="108">
        <v>974631</v>
      </c>
      <c r="I4" s="109">
        <f aca="true" t="shared" si="1" ref="I4:I9">SUM(F4:H4)</f>
        <v>4644675</v>
      </c>
      <c r="J4" s="107">
        <v>642257</v>
      </c>
      <c r="K4" s="108">
        <v>3000960</v>
      </c>
      <c r="L4" s="108">
        <v>970966</v>
      </c>
      <c r="M4" s="109">
        <v>4614183</v>
      </c>
      <c r="N4" s="107">
        <v>623317</v>
      </c>
      <c r="O4" s="108">
        <v>2959422</v>
      </c>
      <c r="P4" s="108">
        <v>963833</v>
      </c>
      <c r="Q4" s="109">
        <v>4546572</v>
      </c>
      <c r="R4" s="107">
        <v>617353</v>
      </c>
      <c r="S4" s="108">
        <v>2940323</v>
      </c>
      <c r="T4" s="108">
        <v>962321</v>
      </c>
      <c r="U4" s="109">
        <f>R4+S4+T4</f>
        <v>4519997</v>
      </c>
      <c r="V4" s="107">
        <v>621148</v>
      </c>
      <c r="W4" s="108">
        <v>2927995</v>
      </c>
      <c r="X4" s="108">
        <v>960776</v>
      </c>
      <c r="Y4" s="109">
        <f>V4+W4+X4</f>
        <v>4509919</v>
      </c>
      <c r="Z4" s="107">
        <v>657298</v>
      </c>
      <c r="AA4" s="108">
        <v>2983572</v>
      </c>
      <c r="AB4" s="108">
        <v>972496</v>
      </c>
      <c r="AC4" s="109">
        <f>Z4+AA4+AB4</f>
        <v>4613366</v>
      </c>
      <c r="AD4" s="107">
        <v>711747</v>
      </c>
      <c r="AE4" s="108">
        <v>3045050</v>
      </c>
      <c r="AF4" s="108">
        <v>984429</v>
      </c>
      <c r="AG4" s="109">
        <f>AD4+AE4+AF4</f>
        <v>4741226</v>
      </c>
      <c r="AH4" s="107">
        <v>794823</v>
      </c>
      <c r="AI4" s="108">
        <v>3062379</v>
      </c>
      <c r="AJ4" s="108">
        <v>991535</v>
      </c>
      <c r="AK4" s="109">
        <f>AH4+AI4+AJ4</f>
        <v>4848737</v>
      </c>
      <c r="AL4" s="107">
        <v>839960</v>
      </c>
      <c r="AM4" s="108">
        <v>3115208</v>
      </c>
      <c r="AN4" s="108">
        <v>1003079</v>
      </c>
      <c r="AO4" s="109">
        <f>AL4+AM4+AN4</f>
        <v>4958247</v>
      </c>
      <c r="AP4" s="107">
        <v>855023</v>
      </c>
      <c r="AQ4" s="108">
        <v>3141666</v>
      </c>
      <c r="AR4" s="108">
        <v>1007584</v>
      </c>
      <c r="AS4" s="109">
        <f>AP4+AQ4+AR4</f>
        <v>5004273</v>
      </c>
      <c r="AT4" s="107">
        <v>840749</v>
      </c>
      <c r="AU4" s="108">
        <v>3136832</v>
      </c>
      <c r="AV4" s="108">
        <v>1008110</v>
      </c>
      <c r="AW4" s="109">
        <f>AT4+AU4+AV4</f>
        <v>4985691</v>
      </c>
    </row>
    <row r="5" spans="1:49" s="5" customFormat="1" ht="15">
      <c r="A5" s="192" t="s">
        <v>39</v>
      </c>
      <c r="B5" s="107">
        <v>31803</v>
      </c>
      <c r="C5" s="108">
        <v>151289</v>
      </c>
      <c r="D5" s="108">
        <v>48947</v>
      </c>
      <c r="E5" s="109">
        <f t="shared" si="0"/>
        <v>232039</v>
      </c>
      <c r="F5" s="107">
        <v>31322</v>
      </c>
      <c r="G5" s="108">
        <v>149760</v>
      </c>
      <c r="H5" s="108">
        <v>48712</v>
      </c>
      <c r="I5" s="109">
        <f t="shared" si="1"/>
        <v>229794</v>
      </c>
      <c r="J5" s="107">
        <v>30658</v>
      </c>
      <c r="K5" s="108">
        <v>147588</v>
      </c>
      <c r="L5" s="108">
        <v>48239</v>
      </c>
      <c r="M5" s="109">
        <v>226485</v>
      </c>
      <c r="N5" s="107">
        <v>29492</v>
      </c>
      <c r="O5" s="108">
        <v>144930</v>
      </c>
      <c r="P5" s="108">
        <v>47659</v>
      </c>
      <c r="Q5" s="109">
        <v>222081</v>
      </c>
      <c r="R5" s="107">
        <v>28745</v>
      </c>
      <c r="S5" s="108">
        <v>142325</v>
      </c>
      <c r="T5" s="108">
        <v>47137</v>
      </c>
      <c r="U5" s="109">
        <f>R5+S5+T5</f>
        <v>218207</v>
      </c>
      <c r="V5" s="107">
        <v>28840</v>
      </c>
      <c r="W5" s="108">
        <v>141581</v>
      </c>
      <c r="X5" s="108">
        <v>47020</v>
      </c>
      <c r="Y5" s="109">
        <f>V5+W5+X5</f>
        <v>217441</v>
      </c>
      <c r="Z5" s="107">
        <v>30235</v>
      </c>
      <c r="AA5" s="108">
        <v>144526</v>
      </c>
      <c r="AB5" s="108">
        <v>47785</v>
      </c>
      <c r="AC5" s="109">
        <f>Z5+AA5+AB5</f>
        <v>222546</v>
      </c>
      <c r="AD5" s="107">
        <v>33049</v>
      </c>
      <c r="AE5" s="108">
        <v>148043</v>
      </c>
      <c r="AF5" s="108">
        <v>48448</v>
      </c>
      <c r="AG5" s="109">
        <f>AD5+AE5+AF5</f>
        <v>229540</v>
      </c>
      <c r="AH5" s="107">
        <v>37716</v>
      </c>
      <c r="AI5" s="108">
        <v>150043</v>
      </c>
      <c r="AJ5" s="108">
        <v>48834</v>
      </c>
      <c r="AK5" s="109">
        <f>AH5+AI5+AJ5</f>
        <v>236593</v>
      </c>
      <c r="AL5" s="107">
        <v>40020</v>
      </c>
      <c r="AM5" s="108">
        <v>153191</v>
      </c>
      <c r="AN5" s="108">
        <v>49432</v>
      </c>
      <c r="AO5" s="109">
        <f>AL5+AM5+AN5</f>
        <v>242643</v>
      </c>
      <c r="AP5" s="107">
        <v>41271</v>
      </c>
      <c r="AQ5" s="108">
        <v>155369</v>
      </c>
      <c r="AR5" s="108">
        <v>50031</v>
      </c>
      <c r="AS5" s="109">
        <f>AP5+AQ5+AR5</f>
        <v>246671</v>
      </c>
      <c r="AT5" s="107">
        <v>40888</v>
      </c>
      <c r="AU5" s="108">
        <v>155885</v>
      </c>
      <c r="AV5" s="108">
        <v>50346</v>
      </c>
      <c r="AW5" s="109">
        <f>AT5+AU5+AV5</f>
        <v>247119</v>
      </c>
    </row>
    <row r="6" spans="1:49" s="5" customFormat="1" ht="15">
      <c r="A6" s="192" t="s">
        <v>1</v>
      </c>
      <c r="B6" s="107">
        <v>4018</v>
      </c>
      <c r="C6" s="108">
        <v>17225</v>
      </c>
      <c r="D6" s="108">
        <v>6829</v>
      </c>
      <c r="E6" s="109">
        <f t="shared" si="0"/>
        <v>28072</v>
      </c>
      <c r="F6" s="107">
        <v>4044</v>
      </c>
      <c r="G6" s="108">
        <v>17220</v>
      </c>
      <c r="H6" s="108">
        <v>6839</v>
      </c>
      <c r="I6" s="109">
        <f t="shared" si="1"/>
        <v>28103</v>
      </c>
      <c r="J6" s="107">
        <v>3906</v>
      </c>
      <c r="K6" s="108">
        <v>17064</v>
      </c>
      <c r="L6" s="108">
        <v>6792</v>
      </c>
      <c r="M6" s="109">
        <v>27762</v>
      </c>
      <c r="N6" s="107">
        <v>3695</v>
      </c>
      <c r="O6" s="108">
        <v>16656</v>
      </c>
      <c r="P6" s="108">
        <v>6699</v>
      </c>
      <c r="Q6" s="109">
        <v>27050</v>
      </c>
      <c r="R6" s="107">
        <v>3541</v>
      </c>
      <c r="S6" s="108">
        <v>16258</v>
      </c>
      <c r="T6" s="108">
        <v>6590</v>
      </c>
      <c r="U6" s="109">
        <f>R6+S6+T6</f>
        <v>26389</v>
      </c>
      <c r="V6" s="107">
        <v>3606</v>
      </c>
      <c r="W6" s="108">
        <v>16142</v>
      </c>
      <c r="X6" s="108">
        <v>6597</v>
      </c>
      <c r="Y6" s="109">
        <f>V6+W6+X6</f>
        <v>26345</v>
      </c>
      <c r="Z6" s="107">
        <v>3750</v>
      </c>
      <c r="AA6" s="108">
        <v>16248</v>
      </c>
      <c r="AB6" s="108">
        <v>6676</v>
      </c>
      <c r="AC6" s="109">
        <f>Z6+AA6+AB6</f>
        <v>26674</v>
      </c>
      <c r="AD6" s="107">
        <v>4078</v>
      </c>
      <c r="AE6" s="108">
        <v>16553</v>
      </c>
      <c r="AF6" s="108">
        <v>6766</v>
      </c>
      <c r="AG6" s="109">
        <f>AD6+AE6+AF6</f>
        <v>27397</v>
      </c>
      <c r="AH6" s="107">
        <v>4676</v>
      </c>
      <c r="AI6" s="108">
        <v>16824</v>
      </c>
      <c r="AJ6" s="108">
        <v>6822</v>
      </c>
      <c r="AK6" s="109">
        <f>AH6+AI6+AJ6</f>
        <v>28322</v>
      </c>
      <c r="AL6" s="107">
        <v>4956</v>
      </c>
      <c r="AM6" s="108">
        <v>17323</v>
      </c>
      <c r="AN6" s="108">
        <v>6993</v>
      </c>
      <c r="AO6" s="109">
        <f>AL6+AM6+AN6</f>
        <v>29272</v>
      </c>
      <c r="AP6" s="107">
        <v>5114</v>
      </c>
      <c r="AQ6" s="108">
        <v>17651</v>
      </c>
      <c r="AR6" s="108">
        <v>7070</v>
      </c>
      <c r="AS6" s="109">
        <f>AP6+AQ6+AR6</f>
        <v>29835</v>
      </c>
      <c r="AT6" s="107">
        <v>5044</v>
      </c>
      <c r="AU6" s="108">
        <v>17667</v>
      </c>
      <c r="AV6" s="108">
        <v>7113</v>
      </c>
      <c r="AW6" s="109">
        <f>AT6+AU6+AV6</f>
        <v>29824</v>
      </c>
    </row>
    <row r="7" spans="1:49" s="5" customFormat="1" ht="15">
      <c r="A7" s="192" t="s">
        <v>2</v>
      </c>
      <c r="B7" s="107">
        <v>523</v>
      </c>
      <c r="C7" s="108">
        <v>2288</v>
      </c>
      <c r="D7" s="108">
        <v>939</v>
      </c>
      <c r="E7" s="109">
        <f t="shared" si="0"/>
        <v>3750</v>
      </c>
      <c r="F7" s="107">
        <v>529</v>
      </c>
      <c r="G7" s="108">
        <v>2256</v>
      </c>
      <c r="H7" s="108">
        <v>942</v>
      </c>
      <c r="I7" s="109">
        <f t="shared" si="1"/>
        <v>3727</v>
      </c>
      <c r="J7" s="107">
        <v>477</v>
      </c>
      <c r="K7" s="108">
        <v>2188</v>
      </c>
      <c r="L7" s="108">
        <v>916</v>
      </c>
      <c r="M7" s="109">
        <v>3581</v>
      </c>
      <c r="N7" s="107">
        <v>424</v>
      </c>
      <c r="O7" s="108">
        <v>1988</v>
      </c>
      <c r="P7" s="108">
        <v>859</v>
      </c>
      <c r="Q7" s="109">
        <v>3271</v>
      </c>
      <c r="R7" s="107">
        <v>378</v>
      </c>
      <c r="S7" s="108">
        <v>1846</v>
      </c>
      <c r="T7" s="108">
        <v>819</v>
      </c>
      <c r="U7" s="109">
        <f>R7+S7+T7</f>
        <v>3043</v>
      </c>
      <c r="V7" s="107">
        <v>362</v>
      </c>
      <c r="W7" s="108">
        <v>1740</v>
      </c>
      <c r="X7" s="108">
        <v>814</v>
      </c>
      <c r="Y7" s="109">
        <f>V7+W7+X7</f>
        <v>2916</v>
      </c>
      <c r="Z7" s="107">
        <v>332</v>
      </c>
      <c r="AA7" s="108">
        <v>1712</v>
      </c>
      <c r="AB7" s="108">
        <v>813</v>
      </c>
      <c r="AC7" s="109">
        <f>Z7+AA7+AB7</f>
        <v>2857</v>
      </c>
      <c r="AD7" s="107">
        <v>371</v>
      </c>
      <c r="AE7" s="108">
        <v>1698</v>
      </c>
      <c r="AF7" s="108">
        <v>811</v>
      </c>
      <c r="AG7" s="109">
        <f>AD7+AE7+AF7</f>
        <v>2880</v>
      </c>
      <c r="AH7" s="107">
        <v>457</v>
      </c>
      <c r="AI7" s="108">
        <v>1798</v>
      </c>
      <c r="AJ7" s="108">
        <v>834</v>
      </c>
      <c r="AK7" s="109">
        <f>AH7+AI7+AJ7</f>
        <v>3089</v>
      </c>
      <c r="AL7" s="107">
        <v>540</v>
      </c>
      <c r="AM7" s="108">
        <v>2043</v>
      </c>
      <c r="AN7" s="108">
        <v>892</v>
      </c>
      <c r="AO7" s="109">
        <f>AL7+AM7+AN7</f>
        <v>3475</v>
      </c>
      <c r="AP7" s="107">
        <v>580</v>
      </c>
      <c r="AQ7" s="108">
        <v>2189</v>
      </c>
      <c r="AR7" s="108">
        <v>929</v>
      </c>
      <c r="AS7" s="109">
        <f>AP7+AQ7+AR7</f>
        <v>3698</v>
      </c>
      <c r="AT7" s="107">
        <v>590</v>
      </c>
      <c r="AU7" s="108">
        <v>2239</v>
      </c>
      <c r="AV7" s="108">
        <v>946</v>
      </c>
      <c r="AW7" s="109">
        <f>AT7+AU7+AV7</f>
        <v>3775</v>
      </c>
    </row>
    <row r="8" spans="1:49" s="5" customFormat="1" ht="15">
      <c r="A8" s="192" t="s">
        <v>3</v>
      </c>
      <c r="B8" s="107">
        <v>262</v>
      </c>
      <c r="C8" s="108">
        <v>1360</v>
      </c>
      <c r="D8" s="108">
        <v>534</v>
      </c>
      <c r="E8" s="109">
        <f t="shared" si="0"/>
        <v>2156</v>
      </c>
      <c r="F8" s="107">
        <v>250</v>
      </c>
      <c r="G8" s="108">
        <v>1367</v>
      </c>
      <c r="H8" s="108">
        <v>531</v>
      </c>
      <c r="I8" s="109">
        <f t="shared" si="1"/>
        <v>2148</v>
      </c>
      <c r="J8" s="107">
        <v>244</v>
      </c>
      <c r="K8" s="108">
        <v>1340</v>
      </c>
      <c r="L8" s="108">
        <v>528</v>
      </c>
      <c r="M8" s="109">
        <v>2112</v>
      </c>
      <c r="N8" s="107">
        <v>252</v>
      </c>
      <c r="O8" s="108">
        <v>1309</v>
      </c>
      <c r="P8" s="108">
        <v>511</v>
      </c>
      <c r="Q8" s="109">
        <v>2072</v>
      </c>
      <c r="R8" s="107">
        <v>219</v>
      </c>
      <c r="S8" s="108">
        <v>1274</v>
      </c>
      <c r="T8" s="108">
        <v>487</v>
      </c>
      <c r="U8" s="109">
        <f>R8+S8+T8</f>
        <v>1980</v>
      </c>
      <c r="V8" s="107">
        <v>230</v>
      </c>
      <c r="W8" s="108">
        <v>1276</v>
      </c>
      <c r="X8" s="108">
        <v>486</v>
      </c>
      <c r="Y8" s="109">
        <f>V8+W8+X8</f>
        <v>1992</v>
      </c>
      <c r="Z8" s="107">
        <v>236</v>
      </c>
      <c r="AA8" s="108">
        <v>1301</v>
      </c>
      <c r="AB8" s="108">
        <v>503</v>
      </c>
      <c r="AC8" s="109">
        <f>Z8+AA8+AB8</f>
        <v>2040</v>
      </c>
      <c r="AD8" s="107">
        <v>270</v>
      </c>
      <c r="AE8" s="108">
        <v>1319</v>
      </c>
      <c r="AF8" s="108">
        <v>516</v>
      </c>
      <c r="AG8" s="109">
        <f>AD8+AE8+AF8</f>
        <v>2105</v>
      </c>
      <c r="AH8" s="107">
        <v>308</v>
      </c>
      <c r="AI8" s="108">
        <v>1318</v>
      </c>
      <c r="AJ8" s="108">
        <v>508</v>
      </c>
      <c r="AK8" s="109">
        <f>AH8+AI8+AJ8</f>
        <v>2134</v>
      </c>
      <c r="AL8" s="107">
        <v>324</v>
      </c>
      <c r="AM8" s="108">
        <v>1367</v>
      </c>
      <c r="AN8" s="108">
        <v>545</v>
      </c>
      <c r="AO8" s="109">
        <f>AL8+AM8+AN8</f>
        <v>2236</v>
      </c>
      <c r="AP8" s="107">
        <v>336</v>
      </c>
      <c r="AQ8" s="108">
        <v>1414</v>
      </c>
      <c r="AR8" s="108">
        <v>561</v>
      </c>
      <c r="AS8" s="109">
        <f>AP8+AQ8+AR8</f>
        <v>2311</v>
      </c>
      <c r="AT8" s="107">
        <v>340</v>
      </c>
      <c r="AU8" s="108">
        <v>1380</v>
      </c>
      <c r="AV8" s="108">
        <v>558</v>
      </c>
      <c r="AW8" s="109">
        <f>AT8+AU8+AV8</f>
        <v>2278</v>
      </c>
    </row>
    <row r="9" spans="1:49" s="5" customFormat="1" ht="15.75" thickBot="1">
      <c r="A9" s="195" t="s">
        <v>13</v>
      </c>
      <c r="B9" s="223">
        <f>SUM(B7:B8)</f>
        <v>785</v>
      </c>
      <c r="C9" s="224">
        <f>SUM(C7:C8)</f>
        <v>3648</v>
      </c>
      <c r="D9" s="224">
        <f>SUM(D7:D8)</f>
        <v>1473</v>
      </c>
      <c r="E9" s="225">
        <f t="shared" si="0"/>
        <v>5906</v>
      </c>
      <c r="F9" s="223">
        <f>SUM(F7:F8)</f>
        <v>779</v>
      </c>
      <c r="G9" s="224">
        <f>SUM(G7:G8)</f>
        <v>3623</v>
      </c>
      <c r="H9" s="224">
        <f>SUM(H7:H8)</f>
        <v>1473</v>
      </c>
      <c r="I9" s="225">
        <f t="shared" si="1"/>
        <v>5875</v>
      </c>
      <c r="J9" s="223">
        <f aca="true" t="shared" si="2" ref="J9:AW9">SUM(J7:J8)</f>
        <v>721</v>
      </c>
      <c r="K9" s="224">
        <f t="shared" si="2"/>
        <v>3528</v>
      </c>
      <c r="L9" s="224">
        <f t="shared" si="2"/>
        <v>1444</v>
      </c>
      <c r="M9" s="225">
        <f t="shared" si="2"/>
        <v>5693</v>
      </c>
      <c r="N9" s="223">
        <f t="shared" si="2"/>
        <v>676</v>
      </c>
      <c r="O9" s="224">
        <f t="shared" si="2"/>
        <v>3297</v>
      </c>
      <c r="P9" s="224">
        <f t="shared" si="2"/>
        <v>1370</v>
      </c>
      <c r="Q9" s="225">
        <f t="shared" si="2"/>
        <v>5343</v>
      </c>
      <c r="R9" s="223">
        <f t="shared" si="2"/>
        <v>597</v>
      </c>
      <c r="S9" s="224">
        <f t="shared" si="2"/>
        <v>3120</v>
      </c>
      <c r="T9" s="224">
        <f t="shared" si="2"/>
        <v>1306</v>
      </c>
      <c r="U9" s="225">
        <f t="shared" si="2"/>
        <v>5023</v>
      </c>
      <c r="V9" s="223">
        <f t="shared" si="2"/>
        <v>592</v>
      </c>
      <c r="W9" s="224">
        <f t="shared" si="2"/>
        <v>3016</v>
      </c>
      <c r="X9" s="224">
        <f t="shared" si="2"/>
        <v>1300</v>
      </c>
      <c r="Y9" s="225">
        <f t="shared" si="2"/>
        <v>4908</v>
      </c>
      <c r="Z9" s="223">
        <f t="shared" si="2"/>
        <v>568</v>
      </c>
      <c r="AA9" s="224">
        <f t="shared" si="2"/>
        <v>3013</v>
      </c>
      <c r="AB9" s="224">
        <f t="shared" si="2"/>
        <v>1316</v>
      </c>
      <c r="AC9" s="225">
        <f t="shared" si="2"/>
        <v>4897</v>
      </c>
      <c r="AD9" s="223">
        <f t="shared" si="2"/>
        <v>641</v>
      </c>
      <c r="AE9" s="224">
        <f t="shared" si="2"/>
        <v>3017</v>
      </c>
      <c r="AF9" s="224">
        <f t="shared" si="2"/>
        <v>1327</v>
      </c>
      <c r="AG9" s="225">
        <f t="shared" si="2"/>
        <v>4985</v>
      </c>
      <c r="AH9" s="223">
        <f t="shared" si="2"/>
        <v>765</v>
      </c>
      <c r="AI9" s="224">
        <f t="shared" si="2"/>
        <v>3116</v>
      </c>
      <c r="AJ9" s="224">
        <f t="shared" si="2"/>
        <v>1342</v>
      </c>
      <c r="AK9" s="225">
        <f t="shared" si="2"/>
        <v>5223</v>
      </c>
      <c r="AL9" s="223">
        <f t="shared" si="2"/>
        <v>864</v>
      </c>
      <c r="AM9" s="224">
        <f t="shared" si="2"/>
        <v>3410</v>
      </c>
      <c r="AN9" s="224">
        <f t="shared" si="2"/>
        <v>1437</v>
      </c>
      <c r="AO9" s="225">
        <f t="shared" si="2"/>
        <v>5711</v>
      </c>
      <c r="AP9" s="223">
        <f t="shared" si="2"/>
        <v>916</v>
      </c>
      <c r="AQ9" s="224">
        <f t="shared" si="2"/>
        <v>3603</v>
      </c>
      <c r="AR9" s="224">
        <f t="shared" si="2"/>
        <v>1490</v>
      </c>
      <c r="AS9" s="225">
        <f t="shared" si="2"/>
        <v>6009</v>
      </c>
      <c r="AT9" s="223">
        <f t="shared" si="2"/>
        <v>930</v>
      </c>
      <c r="AU9" s="224">
        <f t="shared" si="2"/>
        <v>3619</v>
      </c>
      <c r="AV9" s="224">
        <f t="shared" si="2"/>
        <v>1504</v>
      </c>
      <c r="AW9" s="225">
        <f t="shared" si="2"/>
        <v>6053</v>
      </c>
    </row>
    <row r="10" spans="1:9" s="5" customFormat="1" ht="12.75">
      <c r="A10" s="12" t="s">
        <v>41</v>
      </c>
      <c r="B10" s="12" t="s">
        <v>38</v>
      </c>
      <c r="C10" s="4"/>
      <c r="D10" s="4"/>
      <c r="E10" s="4"/>
      <c r="F10" s="4"/>
      <c r="G10" s="4"/>
      <c r="H10" s="4"/>
      <c r="I10" s="4"/>
    </row>
    <row r="11" spans="1:9" s="5" customFormat="1" ht="13.5" thickBot="1">
      <c r="A11" s="12"/>
      <c r="B11" s="12"/>
      <c r="C11" s="4"/>
      <c r="D11" s="4"/>
      <c r="E11" s="4"/>
      <c r="F11" s="4"/>
      <c r="G11" s="4"/>
      <c r="H11" s="4"/>
      <c r="I11" s="4"/>
    </row>
    <row r="12" spans="1:49" s="5" customFormat="1" ht="15">
      <c r="A12" s="160"/>
      <c r="B12" s="327" t="s">
        <v>104</v>
      </c>
      <c r="C12" s="328"/>
      <c r="D12" s="328"/>
      <c r="E12" s="329"/>
      <c r="F12" s="327" t="s">
        <v>105</v>
      </c>
      <c r="G12" s="328"/>
      <c r="H12" s="328"/>
      <c r="I12" s="329"/>
      <c r="J12" s="327" t="s">
        <v>106</v>
      </c>
      <c r="K12" s="328"/>
      <c r="L12" s="328"/>
      <c r="M12" s="329"/>
      <c r="N12" s="327" t="s">
        <v>107</v>
      </c>
      <c r="O12" s="328"/>
      <c r="P12" s="328"/>
      <c r="Q12" s="329"/>
      <c r="R12" s="327" t="s">
        <v>108</v>
      </c>
      <c r="S12" s="328"/>
      <c r="T12" s="328"/>
      <c r="U12" s="329"/>
      <c r="V12" s="327" t="s">
        <v>109</v>
      </c>
      <c r="W12" s="328"/>
      <c r="X12" s="328"/>
      <c r="Y12" s="329"/>
      <c r="Z12" s="327" t="s">
        <v>110</v>
      </c>
      <c r="AA12" s="328"/>
      <c r="AB12" s="328"/>
      <c r="AC12" s="329"/>
      <c r="AD12" s="327" t="s">
        <v>111</v>
      </c>
      <c r="AE12" s="328"/>
      <c r="AF12" s="328"/>
      <c r="AG12" s="329"/>
      <c r="AH12" s="327" t="s">
        <v>112</v>
      </c>
      <c r="AI12" s="328"/>
      <c r="AJ12" s="328"/>
      <c r="AK12" s="329"/>
      <c r="AL12" s="327" t="s">
        <v>113</v>
      </c>
      <c r="AM12" s="328"/>
      <c r="AN12" s="328"/>
      <c r="AO12" s="329"/>
      <c r="AP12" s="327" t="s">
        <v>114</v>
      </c>
      <c r="AQ12" s="328"/>
      <c r="AR12" s="328"/>
      <c r="AS12" s="329"/>
      <c r="AT12" s="327" t="s">
        <v>115</v>
      </c>
      <c r="AU12" s="328"/>
      <c r="AV12" s="328"/>
      <c r="AW12" s="329"/>
    </row>
    <row r="13" spans="1:57" s="222" customFormat="1" ht="30.75" thickBot="1">
      <c r="A13" s="221"/>
      <c r="B13" s="104" t="s">
        <v>7</v>
      </c>
      <c r="C13" s="105" t="s">
        <v>57</v>
      </c>
      <c r="D13" s="105" t="s">
        <v>8</v>
      </c>
      <c r="E13" s="106" t="s">
        <v>25</v>
      </c>
      <c r="F13" s="104" t="s">
        <v>7</v>
      </c>
      <c r="G13" s="105" t="s">
        <v>102</v>
      </c>
      <c r="H13" s="105" t="s">
        <v>8</v>
      </c>
      <c r="I13" s="106" t="s">
        <v>25</v>
      </c>
      <c r="J13" s="104" t="s">
        <v>7</v>
      </c>
      <c r="K13" s="105" t="s">
        <v>102</v>
      </c>
      <c r="L13" s="105" t="s">
        <v>8</v>
      </c>
      <c r="M13" s="106" t="s">
        <v>25</v>
      </c>
      <c r="N13" s="104" t="s">
        <v>7</v>
      </c>
      <c r="O13" s="105" t="s">
        <v>102</v>
      </c>
      <c r="P13" s="105" t="s">
        <v>8</v>
      </c>
      <c r="Q13" s="106" t="s">
        <v>25</v>
      </c>
      <c r="R13" s="104" t="s">
        <v>7</v>
      </c>
      <c r="S13" s="105" t="s">
        <v>102</v>
      </c>
      <c r="T13" s="105" t="s">
        <v>8</v>
      </c>
      <c r="U13" s="106" t="s">
        <v>25</v>
      </c>
      <c r="V13" s="104" t="s">
        <v>7</v>
      </c>
      <c r="W13" s="105" t="s">
        <v>102</v>
      </c>
      <c r="X13" s="105" t="s">
        <v>8</v>
      </c>
      <c r="Y13" s="106" t="s">
        <v>25</v>
      </c>
      <c r="Z13" s="104" t="s">
        <v>7</v>
      </c>
      <c r="AA13" s="105" t="s">
        <v>102</v>
      </c>
      <c r="AB13" s="105" t="s">
        <v>8</v>
      </c>
      <c r="AC13" s="106" t="s">
        <v>25</v>
      </c>
      <c r="AD13" s="104" t="s">
        <v>7</v>
      </c>
      <c r="AE13" s="105" t="s">
        <v>102</v>
      </c>
      <c r="AF13" s="105" t="s">
        <v>8</v>
      </c>
      <c r="AG13" s="106" t="s">
        <v>25</v>
      </c>
      <c r="AH13" s="104" t="s">
        <v>7</v>
      </c>
      <c r="AI13" s="105" t="s">
        <v>102</v>
      </c>
      <c r="AJ13" s="105" t="s">
        <v>8</v>
      </c>
      <c r="AK13" s="106" t="s">
        <v>25</v>
      </c>
      <c r="AL13" s="104" t="s">
        <v>7</v>
      </c>
      <c r="AM13" s="105" t="s">
        <v>102</v>
      </c>
      <c r="AN13" s="105" t="s">
        <v>8</v>
      </c>
      <c r="AO13" s="106" t="s">
        <v>25</v>
      </c>
      <c r="AP13" s="104" t="s">
        <v>7</v>
      </c>
      <c r="AQ13" s="105" t="s">
        <v>102</v>
      </c>
      <c r="AR13" s="105" t="s">
        <v>8</v>
      </c>
      <c r="AS13" s="106" t="s">
        <v>25</v>
      </c>
      <c r="AT13" s="104" t="s">
        <v>7</v>
      </c>
      <c r="AU13" s="105" t="s">
        <v>102</v>
      </c>
      <c r="AV13" s="105" t="s">
        <v>8</v>
      </c>
      <c r="AW13" s="106" t="s">
        <v>25</v>
      </c>
      <c r="AX13" s="5"/>
      <c r="AY13" s="5"/>
      <c r="AZ13" s="5"/>
      <c r="BA13" s="5"/>
      <c r="BB13" s="5"/>
      <c r="BC13" s="5"/>
      <c r="BD13" s="5"/>
      <c r="BE13" s="5"/>
    </row>
    <row r="14" spans="1:49" s="5" customFormat="1" ht="15">
      <c r="A14" s="188" t="s">
        <v>0</v>
      </c>
      <c r="B14" s="107">
        <v>714944</v>
      </c>
      <c r="C14" s="108">
        <v>3265058</v>
      </c>
      <c r="D14" s="108">
        <v>1121537</v>
      </c>
      <c r="E14" s="109">
        <v>5101539</v>
      </c>
      <c r="F14" s="107">
        <v>710718</v>
      </c>
      <c r="G14" s="108">
        <v>3256126</v>
      </c>
      <c r="H14" s="108">
        <v>1120297</v>
      </c>
      <c r="I14" s="109">
        <f aca="true" t="shared" si="3" ref="I14:I19">SUM(F14:H14)</f>
        <v>5087141</v>
      </c>
      <c r="J14" s="107">
        <v>702159</v>
      </c>
      <c r="K14" s="108">
        <v>3235383</v>
      </c>
      <c r="L14" s="108">
        <v>1115885</v>
      </c>
      <c r="M14" s="109">
        <f aca="true" t="shared" si="4" ref="M14:M19">SUM(J14:L14)</f>
        <v>5053427</v>
      </c>
      <c r="N14" s="107">
        <v>693544</v>
      </c>
      <c r="O14" s="108">
        <v>3228123</v>
      </c>
      <c r="P14" s="108">
        <v>1112709</v>
      </c>
      <c r="Q14" s="109">
        <f aca="true" t="shared" si="5" ref="Q14:Q19">SUM(N14:P14)</f>
        <v>5034376</v>
      </c>
      <c r="R14" s="107">
        <v>677221</v>
      </c>
      <c r="S14" s="108">
        <v>3186506</v>
      </c>
      <c r="T14" s="108">
        <v>1105202</v>
      </c>
      <c r="U14" s="109">
        <f aca="true" t="shared" si="6" ref="U14:U19">SUM(R14:T14)</f>
        <v>4968929</v>
      </c>
      <c r="V14" s="107">
        <v>741508</v>
      </c>
      <c r="W14" s="108">
        <v>3123735</v>
      </c>
      <c r="X14" s="108">
        <v>1047817</v>
      </c>
      <c r="Y14" s="109">
        <f aca="true" t="shared" si="7" ref="Y14:Y19">SUM(V14:X14)</f>
        <v>4913060</v>
      </c>
      <c r="Z14" s="107">
        <v>768895</v>
      </c>
      <c r="AA14" s="108">
        <v>3196825</v>
      </c>
      <c r="AB14" s="108">
        <v>1063582</v>
      </c>
      <c r="AC14" s="109">
        <f aca="true" t="shared" si="8" ref="AC14:AC19">SUM(Z14:AB14)</f>
        <v>5029302</v>
      </c>
      <c r="AD14" s="107">
        <v>783277</v>
      </c>
      <c r="AE14" s="108">
        <v>3200588</v>
      </c>
      <c r="AF14" s="108">
        <v>1068820</v>
      </c>
      <c r="AG14" s="109">
        <f aca="true" t="shared" si="9" ref="AG14:AG19">SUM(AD14:AF14)</f>
        <v>5052685</v>
      </c>
      <c r="AH14" s="107">
        <v>865276</v>
      </c>
      <c r="AI14" s="108">
        <v>3248656</v>
      </c>
      <c r="AJ14" s="108">
        <v>1085140</v>
      </c>
      <c r="AK14" s="109">
        <f aca="true" t="shared" si="10" ref="AK14:AK19">SUM(AH14:AJ14)</f>
        <v>5199072</v>
      </c>
      <c r="AL14" s="107">
        <v>891241</v>
      </c>
      <c r="AM14" s="108">
        <v>3296195</v>
      </c>
      <c r="AN14" s="108">
        <v>1100153</v>
      </c>
      <c r="AO14" s="109">
        <f aca="true" t="shared" si="11" ref="AO14:AO19">SUM(AL14:AN14)</f>
        <v>5287589</v>
      </c>
      <c r="AP14" s="107">
        <v>874744</v>
      </c>
      <c r="AQ14" s="108">
        <v>3295860</v>
      </c>
      <c r="AR14" s="108">
        <v>1110693</v>
      </c>
      <c r="AS14" s="109">
        <f aca="true" t="shared" si="12" ref="AS14:AS19">SUM(AP14:AR14)</f>
        <v>5281297</v>
      </c>
      <c r="AT14" s="107">
        <v>850093</v>
      </c>
      <c r="AU14" s="108">
        <v>3301652</v>
      </c>
      <c r="AV14" s="108">
        <v>1124967</v>
      </c>
      <c r="AW14" s="109">
        <f aca="true" t="shared" si="13" ref="AW14:AW19">SUM(AT14:AV14)</f>
        <v>5276712</v>
      </c>
    </row>
    <row r="15" spans="1:49" s="5" customFormat="1" ht="15">
      <c r="A15" s="192" t="s">
        <v>39</v>
      </c>
      <c r="B15" s="107">
        <v>35030</v>
      </c>
      <c r="C15" s="108">
        <v>162002</v>
      </c>
      <c r="D15" s="108">
        <v>56065</v>
      </c>
      <c r="E15" s="109">
        <v>253097</v>
      </c>
      <c r="F15" s="107">
        <v>34310</v>
      </c>
      <c r="G15" s="108">
        <v>160045</v>
      </c>
      <c r="H15" s="108">
        <v>55586</v>
      </c>
      <c r="I15" s="109">
        <f t="shared" si="3"/>
        <v>249941</v>
      </c>
      <c r="J15" s="107">
        <v>33246</v>
      </c>
      <c r="K15" s="108">
        <v>157522</v>
      </c>
      <c r="L15" s="108">
        <v>55092</v>
      </c>
      <c r="M15" s="109">
        <f t="shared" si="4"/>
        <v>245860</v>
      </c>
      <c r="N15" s="107">
        <v>32442</v>
      </c>
      <c r="O15" s="108">
        <v>156106</v>
      </c>
      <c r="P15" s="108">
        <v>54609</v>
      </c>
      <c r="Q15" s="109">
        <f t="shared" si="5"/>
        <v>243157</v>
      </c>
      <c r="R15" s="107">
        <v>31396</v>
      </c>
      <c r="S15" s="108">
        <v>153453</v>
      </c>
      <c r="T15" s="108">
        <v>54140</v>
      </c>
      <c r="U15" s="109">
        <f t="shared" si="6"/>
        <v>238989</v>
      </c>
      <c r="V15" s="107">
        <v>34427</v>
      </c>
      <c r="W15" s="108">
        <v>150976</v>
      </c>
      <c r="X15" s="108">
        <v>51126</v>
      </c>
      <c r="Y15" s="109">
        <f t="shared" si="7"/>
        <v>236529</v>
      </c>
      <c r="Z15" s="107">
        <v>35207</v>
      </c>
      <c r="AA15" s="108">
        <v>154410</v>
      </c>
      <c r="AB15" s="108">
        <v>51937</v>
      </c>
      <c r="AC15" s="109">
        <f t="shared" si="8"/>
        <v>241554</v>
      </c>
      <c r="AD15" s="107">
        <v>35701</v>
      </c>
      <c r="AE15" s="108">
        <v>154156</v>
      </c>
      <c r="AF15" s="108">
        <v>52260</v>
      </c>
      <c r="AG15" s="109">
        <f t="shared" si="9"/>
        <v>242117</v>
      </c>
      <c r="AH15" s="107">
        <v>40367</v>
      </c>
      <c r="AI15" s="108">
        <v>157843</v>
      </c>
      <c r="AJ15" s="108">
        <v>53090</v>
      </c>
      <c r="AK15" s="109">
        <f t="shared" si="10"/>
        <v>251300</v>
      </c>
      <c r="AL15" s="107">
        <v>42326</v>
      </c>
      <c r="AM15" s="108">
        <v>161049</v>
      </c>
      <c r="AN15" s="108">
        <v>54030</v>
      </c>
      <c r="AO15" s="109">
        <f t="shared" si="11"/>
        <v>257405</v>
      </c>
      <c r="AP15" s="107">
        <v>42441</v>
      </c>
      <c r="AQ15" s="108">
        <v>162697</v>
      </c>
      <c r="AR15" s="108">
        <v>54960</v>
      </c>
      <c r="AS15" s="109">
        <f t="shared" si="12"/>
        <v>260098</v>
      </c>
      <c r="AT15" s="107">
        <v>41722</v>
      </c>
      <c r="AU15" s="108">
        <v>164459</v>
      </c>
      <c r="AV15" s="108">
        <v>56187</v>
      </c>
      <c r="AW15" s="109">
        <f t="shared" si="13"/>
        <v>262368</v>
      </c>
    </row>
    <row r="16" spans="1:49" s="5" customFormat="1" ht="15">
      <c r="A16" s="192" t="s">
        <v>1</v>
      </c>
      <c r="B16" s="107">
        <v>4359</v>
      </c>
      <c r="C16" s="108">
        <v>18207</v>
      </c>
      <c r="D16" s="108">
        <v>7826</v>
      </c>
      <c r="E16" s="109">
        <v>30392</v>
      </c>
      <c r="F16" s="107">
        <v>4348</v>
      </c>
      <c r="G16" s="108">
        <v>18064</v>
      </c>
      <c r="H16" s="108">
        <v>7781</v>
      </c>
      <c r="I16" s="109">
        <f t="shared" si="3"/>
        <v>30193</v>
      </c>
      <c r="J16" s="107">
        <v>4200</v>
      </c>
      <c r="K16" s="108">
        <v>17865</v>
      </c>
      <c r="L16" s="108">
        <v>7764</v>
      </c>
      <c r="M16" s="109">
        <f t="shared" si="4"/>
        <v>29829</v>
      </c>
      <c r="N16" s="107">
        <v>4050</v>
      </c>
      <c r="O16" s="108">
        <v>17582</v>
      </c>
      <c r="P16" s="108">
        <v>7643</v>
      </c>
      <c r="Q16" s="109">
        <f t="shared" si="5"/>
        <v>29275</v>
      </c>
      <c r="R16" s="107">
        <v>3825</v>
      </c>
      <c r="S16" s="108">
        <v>17225</v>
      </c>
      <c r="T16" s="108">
        <v>7585</v>
      </c>
      <c r="U16" s="109">
        <f t="shared" si="6"/>
        <v>28635</v>
      </c>
      <c r="V16" s="107">
        <v>4095</v>
      </c>
      <c r="W16" s="108">
        <v>16962</v>
      </c>
      <c r="X16" s="108">
        <v>7189</v>
      </c>
      <c r="Y16" s="109">
        <f t="shared" si="7"/>
        <v>28246</v>
      </c>
      <c r="Z16" s="107">
        <v>4308</v>
      </c>
      <c r="AA16" s="108">
        <v>17400</v>
      </c>
      <c r="AB16" s="108">
        <v>7350</v>
      </c>
      <c r="AC16" s="109">
        <f t="shared" si="8"/>
        <v>29058</v>
      </c>
      <c r="AD16" s="107">
        <v>4356</v>
      </c>
      <c r="AE16" s="108">
        <v>17267</v>
      </c>
      <c r="AF16" s="108">
        <v>7312</v>
      </c>
      <c r="AG16" s="109">
        <f t="shared" si="9"/>
        <v>28935</v>
      </c>
      <c r="AH16" s="107">
        <v>4782</v>
      </c>
      <c r="AI16" s="108">
        <v>17546</v>
      </c>
      <c r="AJ16" s="108">
        <v>7404</v>
      </c>
      <c r="AK16" s="109">
        <f t="shared" si="10"/>
        <v>29732</v>
      </c>
      <c r="AL16" s="107">
        <v>5028</v>
      </c>
      <c r="AM16" s="108">
        <v>17993</v>
      </c>
      <c r="AN16" s="108">
        <v>7548</v>
      </c>
      <c r="AO16" s="109">
        <f t="shared" si="11"/>
        <v>30569</v>
      </c>
      <c r="AP16" s="107">
        <v>5157</v>
      </c>
      <c r="AQ16" s="108">
        <v>18329</v>
      </c>
      <c r="AR16" s="108">
        <v>7648</v>
      </c>
      <c r="AS16" s="109">
        <f t="shared" si="12"/>
        <v>31134</v>
      </c>
      <c r="AT16" s="107">
        <v>5077</v>
      </c>
      <c r="AU16" s="108">
        <v>18570</v>
      </c>
      <c r="AV16" s="108">
        <v>7810</v>
      </c>
      <c r="AW16" s="109">
        <f t="shared" si="13"/>
        <v>31457</v>
      </c>
    </row>
    <row r="17" spans="1:49" s="5" customFormat="1" ht="15">
      <c r="A17" s="192" t="s">
        <v>2</v>
      </c>
      <c r="B17" s="107">
        <v>490</v>
      </c>
      <c r="C17" s="108">
        <v>2358</v>
      </c>
      <c r="D17" s="108">
        <v>1045</v>
      </c>
      <c r="E17" s="109">
        <v>3893</v>
      </c>
      <c r="F17" s="107">
        <v>492</v>
      </c>
      <c r="G17" s="108">
        <v>2375</v>
      </c>
      <c r="H17" s="108">
        <v>1041</v>
      </c>
      <c r="I17" s="109">
        <f t="shared" si="3"/>
        <v>3908</v>
      </c>
      <c r="J17" s="107">
        <v>477</v>
      </c>
      <c r="K17" s="108">
        <v>2296</v>
      </c>
      <c r="L17" s="108">
        <v>1021</v>
      </c>
      <c r="M17" s="109">
        <f t="shared" si="4"/>
        <v>3794</v>
      </c>
      <c r="N17" s="107">
        <v>414</v>
      </c>
      <c r="O17" s="108">
        <v>2145</v>
      </c>
      <c r="P17" s="108">
        <v>973</v>
      </c>
      <c r="Q17" s="109">
        <f t="shared" si="5"/>
        <v>3532</v>
      </c>
      <c r="R17" s="107">
        <v>366</v>
      </c>
      <c r="S17" s="108">
        <v>1970</v>
      </c>
      <c r="T17" s="108">
        <v>939</v>
      </c>
      <c r="U17" s="109">
        <f t="shared" si="6"/>
        <v>3275</v>
      </c>
      <c r="V17" s="107">
        <v>366</v>
      </c>
      <c r="W17" s="108">
        <v>1898</v>
      </c>
      <c r="X17" s="108">
        <v>866</v>
      </c>
      <c r="Y17" s="109">
        <f t="shared" si="7"/>
        <v>3130</v>
      </c>
      <c r="Z17" s="107">
        <v>373</v>
      </c>
      <c r="AA17" s="108">
        <v>1922</v>
      </c>
      <c r="AB17" s="108">
        <v>883</v>
      </c>
      <c r="AC17" s="109">
        <f t="shared" si="8"/>
        <v>3178</v>
      </c>
      <c r="AD17" s="107">
        <v>363</v>
      </c>
      <c r="AE17" s="108">
        <v>1876</v>
      </c>
      <c r="AF17" s="108">
        <v>862</v>
      </c>
      <c r="AG17" s="109">
        <f t="shared" si="9"/>
        <v>3101</v>
      </c>
      <c r="AH17" s="107">
        <v>482</v>
      </c>
      <c r="AI17" s="108">
        <v>1905</v>
      </c>
      <c r="AJ17" s="108">
        <v>890</v>
      </c>
      <c r="AK17" s="109">
        <f t="shared" si="10"/>
        <v>3277</v>
      </c>
      <c r="AL17" s="107">
        <v>547</v>
      </c>
      <c r="AM17" s="108">
        <v>2056</v>
      </c>
      <c r="AN17" s="108">
        <v>937</v>
      </c>
      <c r="AO17" s="109">
        <f t="shared" si="11"/>
        <v>3540</v>
      </c>
      <c r="AP17" s="107">
        <v>610</v>
      </c>
      <c r="AQ17" s="108">
        <v>2265</v>
      </c>
      <c r="AR17" s="108">
        <v>987</v>
      </c>
      <c r="AS17" s="109">
        <f t="shared" si="12"/>
        <v>3862</v>
      </c>
      <c r="AT17" s="107">
        <v>615</v>
      </c>
      <c r="AU17" s="108">
        <v>2362</v>
      </c>
      <c r="AV17" s="108">
        <v>1032</v>
      </c>
      <c r="AW17" s="109">
        <f t="shared" si="13"/>
        <v>4009</v>
      </c>
    </row>
    <row r="18" spans="1:49" s="5" customFormat="1" ht="15">
      <c r="A18" s="192" t="s">
        <v>3</v>
      </c>
      <c r="B18" s="107">
        <v>294</v>
      </c>
      <c r="C18" s="108">
        <v>1424</v>
      </c>
      <c r="D18" s="108">
        <v>609</v>
      </c>
      <c r="E18" s="109">
        <v>2327</v>
      </c>
      <c r="F18" s="107">
        <v>294</v>
      </c>
      <c r="G18" s="108">
        <v>1401</v>
      </c>
      <c r="H18" s="108">
        <v>616</v>
      </c>
      <c r="I18" s="109">
        <f t="shared" si="3"/>
        <v>2311</v>
      </c>
      <c r="J18" s="107">
        <v>278</v>
      </c>
      <c r="K18" s="108">
        <v>1408</v>
      </c>
      <c r="L18" s="108">
        <v>607</v>
      </c>
      <c r="M18" s="109">
        <f t="shared" si="4"/>
        <v>2293</v>
      </c>
      <c r="N18" s="107">
        <v>251</v>
      </c>
      <c r="O18" s="108">
        <v>1372</v>
      </c>
      <c r="P18" s="108">
        <v>595</v>
      </c>
      <c r="Q18" s="109">
        <f t="shared" si="5"/>
        <v>2218</v>
      </c>
      <c r="R18" s="107">
        <v>244</v>
      </c>
      <c r="S18" s="108">
        <v>1348</v>
      </c>
      <c r="T18" s="108">
        <v>594</v>
      </c>
      <c r="U18" s="109">
        <f t="shared" si="6"/>
        <v>2186</v>
      </c>
      <c r="V18" s="107">
        <v>251</v>
      </c>
      <c r="W18" s="108">
        <v>1335</v>
      </c>
      <c r="X18" s="108">
        <v>573</v>
      </c>
      <c r="Y18" s="109">
        <f t="shared" si="7"/>
        <v>2159</v>
      </c>
      <c r="Z18" s="107">
        <v>272</v>
      </c>
      <c r="AA18" s="108">
        <v>1338</v>
      </c>
      <c r="AB18" s="108">
        <v>600</v>
      </c>
      <c r="AC18" s="109">
        <f t="shared" si="8"/>
        <v>2210</v>
      </c>
      <c r="AD18" s="107">
        <v>279</v>
      </c>
      <c r="AE18" s="108">
        <v>1323</v>
      </c>
      <c r="AF18" s="108">
        <v>598</v>
      </c>
      <c r="AG18" s="109">
        <f t="shared" si="9"/>
        <v>2200</v>
      </c>
      <c r="AH18" s="107">
        <v>300</v>
      </c>
      <c r="AI18" s="108">
        <v>1372</v>
      </c>
      <c r="AJ18" s="108">
        <v>606</v>
      </c>
      <c r="AK18" s="109">
        <f t="shared" si="10"/>
        <v>2278</v>
      </c>
      <c r="AL18" s="107">
        <v>332</v>
      </c>
      <c r="AM18" s="108">
        <v>1420</v>
      </c>
      <c r="AN18" s="108">
        <v>609</v>
      </c>
      <c r="AO18" s="109">
        <f t="shared" si="11"/>
        <v>2361</v>
      </c>
      <c r="AP18" s="107">
        <v>344</v>
      </c>
      <c r="AQ18" s="108">
        <v>1452</v>
      </c>
      <c r="AR18" s="108">
        <v>614</v>
      </c>
      <c r="AS18" s="109">
        <f t="shared" si="12"/>
        <v>2410</v>
      </c>
      <c r="AT18" s="107">
        <v>330</v>
      </c>
      <c r="AU18" s="108">
        <v>1484</v>
      </c>
      <c r="AV18" s="108">
        <v>637</v>
      </c>
      <c r="AW18" s="109">
        <f t="shared" si="13"/>
        <v>2451</v>
      </c>
    </row>
    <row r="19" spans="1:49" s="5" customFormat="1" ht="15.75" thickBot="1">
      <c r="A19" s="195" t="s">
        <v>13</v>
      </c>
      <c r="B19" s="223">
        <f>SUM(B17:B18)</f>
        <v>784</v>
      </c>
      <c r="C19" s="224">
        <f>SUM(C17:C18)</f>
        <v>3782</v>
      </c>
      <c r="D19" s="224">
        <f>SUM(D17:D18)</f>
        <v>1654</v>
      </c>
      <c r="E19" s="225">
        <f>SUM(B19:D19)</f>
        <v>6220</v>
      </c>
      <c r="F19" s="223">
        <f>SUM(F17:F18)</f>
        <v>786</v>
      </c>
      <c r="G19" s="224">
        <f>SUM(G17:G18)</f>
        <v>3776</v>
      </c>
      <c r="H19" s="224">
        <f>SUM(H17:H18)</f>
        <v>1657</v>
      </c>
      <c r="I19" s="225">
        <f t="shared" si="3"/>
        <v>6219</v>
      </c>
      <c r="J19" s="223">
        <f>SUM(J17:J18)</f>
        <v>755</v>
      </c>
      <c r="K19" s="224">
        <f>SUM(K17:K18)</f>
        <v>3704</v>
      </c>
      <c r="L19" s="224">
        <f>SUM(L17:L18)</f>
        <v>1628</v>
      </c>
      <c r="M19" s="225">
        <f t="shared" si="4"/>
        <v>6087</v>
      </c>
      <c r="N19" s="223">
        <f>SUM(N17:N18)</f>
        <v>665</v>
      </c>
      <c r="O19" s="224">
        <f>SUM(O17:O18)</f>
        <v>3517</v>
      </c>
      <c r="P19" s="224">
        <f>SUM(P17:P18)</f>
        <v>1568</v>
      </c>
      <c r="Q19" s="225">
        <f t="shared" si="5"/>
        <v>5750</v>
      </c>
      <c r="R19" s="223">
        <f>SUM(R17:R18)</f>
        <v>610</v>
      </c>
      <c r="S19" s="224">
        <f>SUM(S17:S18)</f>
        <v>3318</v>
      </c>
      <c r="T19" s="224">
        <f>SUM(T17:T18)</f>
        <v>1533</v>
      </c>
      <c r="U19" s="225">
        <f t="shared" si="6"/>
        <v>5461</v>
      </c>
      <c r="V19" s="223">
        <f>SUM(V17:V18)</f>
        <v>617</v>
      </c>
      <c r="W19" s="224">
        <f>SUM(W17:W18)</f>
        <v>3233</v>
      </c>
      <c r="X19" s="224">
        <f>SUM(X17:X18)</f>
        <v>1439</v>
      </c>
      <c r="Y19" s="225">
        <f t="shared" si="7"/>
        <v>5289</v>
      </c>
      <c r="Z19" s="223">
        <f>SUM(Z17:Z18)</f>
        <v>645</v>
      </c>
      <c r="AA19" s="224">
        <f>SUM(AA17:AA18)</f>
        <v>3260</v>
      </c>
      <c r="AB19" s="224">
        <f>SUM(AB17:AB18)</f>
        <v>1483</v>
      </c>
      <c r="AC19" s="225">
        <f t="shared" si="8"/>
        <v>5388</v>
      </c>
      <c r="AD19" s="223">
        <f>SUM(AD17:AD18)</f>
        <v>642</v>
      </c>
      <c r="AE19" s="224">
        <f>SUM(AE17:AE18)</f>
        <v>3199</v>
      </c>
      <c r="AF19" s="224">
        <f>SUM(AF17:AF18)</f>
        <v>1460</v>
      </c>
      <c r="AG19" s="225">
        <f t="shared" si="9"/>
        <v>5301</v>
      </c>
      <c r="AH19" s="223">
        <f>SUM(AH17:AH18)</f>
        <v>782</v>
      </c>
      <c r="AI19" s="224">
        <f>SUM(AI17:AI18)</f>
        <v>3277</v>
      </c>
      <c r="AJ19" s="224">
        <f>SUM(AJ17:AJ18)</f>
        <v>1496</v>
      </c>
      <c r="AK19" s="225">
        <f t="shared" si="10"/>
        <v>5555</v>
      </c>
      <c r="AL19" s="223">
        <f>SUM(AL17:AL18)</f>
        <v>879</v>
      </c>
      <c r="AM19" s="224">
        <f>SUM(AM17:AM18)</f>
        <v>3476</v>
      </c>
      <c r="AN19" s="224">
        <f>SUM(AN17:AN18)</f>
        <v>1546</v>
      </c>
      <c r="AO19" s="225">
        <f t="shared" si="11"/>
        <v>5901</v>
      </c>
      <c r="AP19" s="223">
        <f>SUM(AP17:AP18)</f>
        <v>954</v>
      </c>
      <c r="AQ19" s="224">
        <f>SUM(AQ17:AQ18)</f>
        <v>3717</v>
      </c>
      <c r="AR19" s="224">
        <f>SUM(AR17:AR18)</f>
        <v>1601</v>
      </c>
      <c r="AS19" s="225">
        <f t="shared" si="12"/>
        <v>6272</v>
      </c>
      <c r="AT19" s="223">
        <f>SUM(AT17:AT18)</f>
        <v>945</v>
      </c>
      <c r="AU19" s="224">
        <f>SUM(AU17:AU18)</f>
        <v>3846</v>
      </c>
      <c r="AV19" s="224">
        <f>SUM(AV17:AV18)</f>
        <v>1669</v>
      </c>
      <c r="AW19" s="225">
        <f t="shared" si="13"/>
        <v>6460</v>
      </c>
    </row>
    <row r="20" spans="1:9" s="5" customFormat="1" ht="13.5" thickBot="1">
      <c r="A20" s="12" t="s">
        <v>41</v>
      </c>
      <c r="B20" s="12" t="s">
        <v>38</v>
      </c>
      <c r="C20" s="4"/>
      <c r="D20" s="4"/>
      <c r="E20" s="4"/>
      <c r="F20" s="4"/>
      <c r="G20" s="4"/>
      <c r="H20" s="4"/>
      <c r="I20" s="4"/>
    </row>
    <row r="21" spans="1:49" s="5" customFormat="1" ht="15">
      <c r="A21" s="160"/>
      <c r="B21" s="327" t="s">
        <v>132</v>
      </c>
      <c r="C21" s="328"/>
      <c r="D21" s="328"/>
      <c r="E21" s="329"/>
      <c r="F21" s="327" t="s">
        <v>133</v>
      </c>
      <c r="G21" s="328"/>
      <c r="H21" s="328"/>
      <c r="I21" s="329"/>
      <c r="J21" s="327" t="s">
        <v>134</v>
      </c>
      <c r="K21" s="328"/>
      <c r="L21" s="328"/>
      <c r="M21" s="329"/>
      <c r="N21" s="327" t="s">
        <v>135</v>
      </c>
      <c r="O21" s="328"/>
      <c r="P21" s="328"/>
      <c r="Q21" s="329"/>
      <c r="R21" s="327" t="s">
        <v>136</v>
      </c>
      <c r="S21" s="328"/>
      <c r="T21" s="328"/>
      <c r="U21" s="329"/>
      <c r="V21" s="327" t="s">
        <v>137</v>
      </c>
      <c r="W21" s="328"/>
      <c r="X21" s="328"/>
      <c r="Y21" s="329"/>
      <c r="Z21" s="327" t="s">
        <v>138</v>
      </c>
      <c r="AA21" s="328"/>
      <c r="AB21" s="328"/>
      <c r="AC21" s="329"/>
      <c r="AD21" s="327" t="s">
        <v>139</v>
      </c>
      <c r="AE21" s="328"/>
      <c r="AF21" s="328"/>
      <c r="AG21" s="329"/>
      <c r="AH21" s="327" t="s">
        <v>140</v>
      </c>
      <c r="AI21" s="328"/>
      <c r="AJ21" s="328"/>
      <c r="AK21" s="329"/>
      <c r="AL21" s="327" t="s">
        <v>141</v>
      </c>
      <c r="AM21" s="328"/>
      <c r="AN21" s="328"/>
      <c r="AO21" s="329"/>
      <c r="AP21" s="327" t="s">
        <v>142</v>
      </c>
      <c r="AQ21" s="328"/>
      <c r="AR21" s="328"/>
      <c r="AS21" s="329"/>
      <c r="AT21" s="327" t="s">
        <v>143</v>
      </c>
      <c r="AU21" s="328"/>
      <c r="AV21" s="328"/>
      <c r="AW21" s="329"/>
    </row>
    <row r="22" spans="1:57" s="222" customFormat="1" ht="30.75" thickBot="1">
      <c r="A22" s="221"/>
      <c r="B22" s="104" t="s">
        <v>7</v>
      </c>
      <c r="C22" s="105" t="s">
        <v>57</v>
      </c>
      <c r="D22" s="105" t="s">
        <v>8</v>
      </c>
      <c r="E22" s="106" t="s">
        <v>25</v>
      </c>
      <c r="F22" s="104" t="s">
        <v>7</v>
      </c>
      <c r="G22" s="105" t="s">
        <v>102</v>
      </c>
      <c r="H22" s="105" t="s">
        <v>8</v>
      </c>
      <c r="I22" s="106" t="s">
        <v>25</v>
      </c>
      <c r="J22" s="104" t="s">
        <v>7</v>
      </c>
      <c r="K22" s="105" t="s">
        <v>102</v>
      </c>
      <c r="L22" s="105" t="s">
        <v>8</v>
      </c>
      <c r="M22" s="106" t="s">
        <v>25</v>
      </c>
      <c r="N22" s="104" t="s">
        <v>7</v>
      </c>
      <c r="O22" s="105" t="s">
        <v>102</v>
      </c>
      <c r="P22" s="105" t="s">
        <v>8</v>
      </c>
      <c r="Q22" s="106" t="s">
        <v>25</v>
      </c>
      <c r="R22" s="104" t="s">
        <v>7</v>
      </c>
      <c r="S22" s="105" t="s">
        <v>102</v>
      </c>
      <c r="T22" s="105" t="s">
        <v>8</v>
      </c>
      <c r="U22" s="106" t="s">
        <v>25</v>
      </c>
      <c r="V22" s="104" t="s">
        <v>7</v>
      </c>
      <c r="W22" s="105" t="s">
        <v>102</v>
      </c>
      <c r="X22" s="105" t="s">
        <v>8</v>
      </c>
      <c r="Y22" s="106" t="s">
        <v>25</v>
      </c>
      <c r="Z22" s="104" t="s">
        <v>7</v>
      </c>
      <c r="AA22" s="105" t="s">
        <v>102</v>
      </c>
      <c r="AB22" s="105" t="s">
        <v>8</v>
      </c>
      <c r="AC22" s="106" t="s">
        <v>25</v>
      </c>
      <c r="AD22" s="104" t="s">
        <v>7</v>
      </c>
      <c r="AE22" s="105" t="s">
        <v>102</v>
      </c>
      <c r="AF22" s="105" t="s">
        <v>8</v>
      </c>
      <c r="AG22" s="106" t="s">
        <v>25</v>
      </c>
      <c r="AH22" s="104" t="s">
        <v>7</v>
      </c>
      <c r="AI22" s="105" t="s">
        <v>102</v>
      </c>
      <c r="AJ22" s="105" t="s">
        <v>8</v>
      </c>
      <c r="AK22" s="106" t="s">
        <v>25</v>
      </c>
      <c r="AL22" s="104" t="s">
        <v>7</v>
      </c>
      <c r="AM22" s="105" t="s">
        <v>102</v>
      </c>
      <c r="AN22" s="105" t="s">
        <v>8</v>
      </c>
      <c r="AO22" s="106" t="s">
        <v>25</v>
      </c>
      <c r="AP22" s="104" t="s">
        <v>7</v>
      </c>
      <c r="AQ22" s="105" t="s">
        <v>102</v>
      </c>
      <c r="AR22" s="105" t="s">
        <v>8</v>
      </c>
      <c r="AS22" s="106" t="s">
        <v>25</v>
      </c>
      <c r="AT22" s="104" t="s">
        <v>7</v>
      </c>
      <c r="AU22" s="105" t="s">
        <v>102</v>
      </c>
      <c r="AV22" s="105" t="s">
        <v>8</v>
      </c>
      <c r="AW22" s="106" t="s">
        <v>25</v>
      </c>
      <c r="AX22" s="5"/>
      <c r="AY22" s="5"/>
      <c r="AZ22" s="5"/>
      <c r="BA22" s="5"/>
      <c r="BB22" s="5"/>
      <c r="BC22" s="5"/>
      <c r="BD22" s="5"/>
      <c r="BE22" s="5"/>
    </row>
    <row r="23" spans="1:49" s="5" customFormat="1" ht="15">
      <c r="A23" s="188" t="s">
        <v>0</v>
      </c>
      <c r="B23" s="107">
        <v>865078</v>
      </c>
      <c r="C23" s="108">
        <v>3346902</v>
      </c>
      <c r="D23" s="108">
        <v>1142798</v>
      </c>
      <c r="E23" s="109">
        <f aca="true" t="shared" si="14" ref="E23:E28">SUM(B23:D23)</f>
        <v>5354778</v>
      </c>
      <c r="F23" s="107">
        <v>839184</v>
      </c>
      <c r="G23" s="108">
        <v>3326705</v>
      </c>
      <c r="H23" s="108">
        <v>1149084</v>
      </c>
      <c r="I23" s="109">
        <f aca="true" t="shared" si="15" ref="I23:I28">SUM(F23:H23)</f>
        <v>5314973</v>
      </c>
      <c r="J23" s="107">
        <v>810680</v>
      </c>
      <c r="K23" s="108">
        <v>3308400</v>
      </c>
      <c r="L23" s="108">
        <v>1156553</v>
      </c>
      <c r="M23" s="109">
        <f aca="true" t="shared" si="16" ref="M23:M28">SUM(J23:L23)</f>
        <v>5275633</v>
      </c>
      <c r="N23" s="107">
        <v>783269</v>
      </c>
      <c r="O23" s="108">
        <v>3300640</v>
      </c>
      <c r="P23" s="108">
        <v>1161351</v>
      </c>
      <c r="Q23" s="109">
        <f aca="true" t="shared" si="17" ref="Q23:Q28">SUM(N23:P23)</f>
        <v>5245260</v>
      </c>
      <c r="R23" s="107">
        <v>755952</v>
      </c>
      <c r="S23" s="108">
        <v>3282786</v>
      </c>
      <c r="T23" s="108">
        <v>1165013</v>
      </c>
      <c r="U23" s="109">
        <f aca="true" t="shared" si="18" ref="U23:U28">SUM(R23:T23)</f>
        <v>5203751</v>
      </c>
      <c r="V23" s="107">
        <v>733033</v>
      </c>
      <c r="W23" s="108">
        <v>3266399</v>
      </c>
      <c r="X23" s="108">
        <v>1169046</v>
      </c>
      <c r="Y23" s="109">
        <f aca="true" t="shared" si="19" ref="Y23:Y28">SUM(V23:X23)</f>
        <v>5168478</v>
      </c>
      <c r="Z23" s="107">
        <v>760078</v>
      </c>
      <c r="AA23" s="108">
        <v>3332192</v>
      </c>
      <c r="AB23" s="108">
        <v>1183999</v>
      </c>
      <c r="AC23" s="109">
        <f aca="true" t="shared" si="20" ref="AC23:AC28">SUM(Z23:AB23)</f>
        <v>5276269</v>
      </c>
      <c r="AD23" s="107">
        <v>788813</v>
      </c>
      <c r="AE23" s="108">
        <v>3358379</v>
      </c>
      <c r="AF23" s="108">
        <v>1194397</v>
      </c>
      <c r="AG23" s="109">
        <f aca="true" t="shared" si="21" ref="AG23:AG28">SUM(AD23:AF23)</f>
        <v>5341589</v>
      </c>
      <c r="AH23" s="107">
        <v>874570</v>
      </c>
      <c r="AI23" s="108">
        <v>3406962</v>
      </c>
      <c r="AJ23" s="108">
        <v>1209122</v>
      </c>
      <c r="AK23" s="109">
        <f aca="true" t="shared" si="22" ref="AK23:AK28">SUM(AH23:AJ23)</f>
        <v>5490654</v>
      </c>
      <c r="AL23" s="107">
        <v>896678</v>
      </c>
      <c r="AM23" s="108">
        <v>3453146</v>
      </c>
      <c r="AN23" s="108">
        <v>1221296</v>
      </c>
      <c r="AO23" s="109">
        <f aca="true" t="shared" si="23" ref="AO23:AO28">SUM(AL23:AN23)</f>
        <v>5571120</v>
      </c>
      <c r="AP23" s="107">
        <v>888546</v>
      </c>
      <c r="AQ23" s="108">
        <v>3459484</v>
      </c>
      <c r="AR23" s="108">
        <v>1230118</v>
      </c>
      <c r="AS23" s="109">
        <f aca="true" t="shared" si="24" ref="AS23:AS28">SUM(AP23:AR23)</f>
        <v>5578148</v>
      </c>
      <c r="AT23" s="107">
        <v>872662</v>
      </c>
      <c r="AU23" s="108">
        <v>3488039</v>
      </c>
      <c r="AV23" s="108">
        <v>1243861</v>
      </c>
      <c r="AW23" s="109">
        <f aca="true" t="shared" si="25" ref="AW23:AW28">SUM(AT23:AV23)</f>
        <v>5604562</v>
      </c>
    </row>
    <row r="24" spans="1:49" s="5" customFormat="1" ht="15">
      <c r="A24" s="192" t="s">
        <v>39</v>
      </c>
      <c r="B24" s="107">
        <v>42958</v>
      </c>
      <c r="C24" s="108">
        <v>166790</v>
      </c>
      <c r="D24" s="108">
        <v>57243</v>
      </c>
      <c r="E24" s="109">
        <f t="shared" si="14"/>
        <v>266991</v>
      </c>
      <c r="F24" s="107">
        <v>41549</v>
      </c>
      <c r="G24" s="108">
        <v>165382</v>
      </c>
      <c r="H24" s="108">
        <v>57620</v>
      </c>
      <c r="I24" s="109">
        <f t="shared" si="15"/>
        <v>264551</v>
      </c>
      <c r="J24" s="107">
        <v>39768</v>
      </c>
      <c r="K24" s="108">
        <v>163806</v>
      </c>
      <c r="L24" s="108">
        <v>57667</v>
      </c>
      <c r="M24" s="109">
        <f t="shared" si="16"/>
        <v>261241</v>
      </c>
      <c r="N24" s="107">
        <v>37941</v>
      </c>
      <c r="O24" s="108">
        <v>162075</v>
      </c>
      <c r="P24" s="108">
        <v>57553</v>
      </c>
      <c r="Q24" s="109">
        <f t="shared" si="17"/>
        <v>257569</v>
      </c>
      <c r="R24" s="107">
        <v>36651</v>
      </c>
      <c r="S24" s="108">
        <v>160713</v>
      </c>
      <c r="T24" s="108">
        <v>57554</v>
      </c>
      <c r="U24" s="109">
        <f t="shared" si="18"/>
        <v>254918</v>
      </c>
      <c r="V24" s="107">
        <v>35136</v>
      </c>
      <c r="W24" s="108">
        <v>159164</v>
      </c>
      <c r="X24" s="108">
        <v>57632</v>
      </c>
      <c r="Y24" s="109">
        <f t="shared" si="19"/>
        <v>251932</v>
      </c>
      <c r="Z24" s="107">
        <v>36300</v>
      </c>
      <c r="AA24" s="108">
        <v>163268</v>
      </c>
      <c r="AB24" s="108">
        <v>58660</v>
      </c>
      <c r="AC24" s="109">
        <f t="shared" si="20"/>
        <v>258228</v>
      </c>
      <c r="AD24" s="107">
        <v>37795</v>
      </c>
      <c r="AE24" s="108">
        <v>165284</v>
      </c>
      <c r="AF24" s="108">
        <v>59321</v>
      </c>
      <c r="AG24" s="109">
        <f t="shared" si="21"/>
        <v>262400</v>
      </c>
      <c r="AH24" s="107">
        <v>42556</v>
      </c>
      <c r="AI24" s="108">
        <v>168449</v>
      </c>
      <c r="AJ24" s="108">
        <v>60091</v>
      </c>
      <c r="AK24" s="109">
        <f t="shared" si="22"/>
        <v>271096</v>
      </c>
      <c r="AL24" s="107">
        <v>44004</v>
      </c>
      <c r="AM24" s="108">
        <v>171397</v>
      </c>
      <c r="AN24" s="108">
        <v>60759</v>
      </c>
      <c r="AO24" s="109">
        <f t="shared" si="23"/>
        <v>276160</v>
      </c>
      <c r="AP24" s="107">
        <v>44242</v>
      </c>
      <c r="AQ24" s="108">
        <v>173553</v>
      </c>
      <c r="AR24" s="108">
        <v>61610</v>
      </c>
      <c r="AS24" s="109">
        <f t="shared" si="24"/>
        <v>279405</v>
      </c>
      <c r="AT24" s="107">
        <v>44074</v>
      </c>
      <c r="AU24" s="108">
        <v>176849</v>
      </c>
      <c r="AV24" s="108">
        <v>62685</v>
      </c>
      <c r="AW24" s="109">
        <f t="shared" si="25"/>
        <v>283608</v>
      </c>
    </row>
    <row r="25" spans="1:49" s="5" customFormat="1" ht="15">
      <c r="A25" s="192" t="s">
        <v>1</v>
      </c>
      <c r="B25" s="107">
        <v>5236</v>
      </c>
      <c r="C25" s="108">
        <v>18792</v>
      </c>
      <c r="D25" s="108">
        <v>7948</v>
      </c>
      <c r="E25" s="109">
        <f t="shared" si="14"/>
        <v>31976</v>
      </c>
      <c r="F25" s="107">
        <v>5063</v>
      </c>
      <c r="G25" s="108">
        <v>18685</v>
      </c>
      <c r="H25" s="108">
        <v>8020</v>
      </c>
      <c r="I25" s="109">
        <f t="shared" si="15"/>
        <v>31768</v>
      </c>
      <c r="J25" s="107">
        <v>4884</v>
      </c>
      <c r="K25" s="108">
        <v>18531</v>
      </c>
      <c r="L25" s="108">
        <v>8046</v>
      </c>
      <c r="M25" s="109">
        <f t="shared" si="16"/>
        <v>31461</v>
      </c>
      <c r="N25" s="107">
        <v>4573</v>
      </c>
      <c r="O25" s="108">
        <v>18092</v>
      </c>
      <c r="P25" s="108">
        <v>7980</v>
      </c>
      <c r="Q25" s="109">
        <f t="shared" si="17"/>
        <v>30645</v>
      </c>
      <c r="R25" s="107">
        <v>4378</v>
      </c>
      <c r="S25" s="108">
        <v>17939</v>
      </c>
      <c r="T25" s="108">
        <v>7956</v>
      </c>
      <c r="U25" s="109">
        <f t="shared" si="18"/>
        <v>30273</v>
      </c>
      <c r="V25" s="107">
        <v>4257</v>
      </c>
      <c r="W25" s="108">
        <v>17707</v>
      </c>
      <c r="X25" s="108">
        <v>7921</v>
      </c>
      <c r="Y25" s="109">
        <f t="shared" si="19"/>
        <v>29885</v>
      </c>
      <c r="Z25" s="107">
        <v>4417</v>
      </c>
      <c r="AA25" s="108">
        <v>18186</v>
      </c>
      <c r="AB25" s="108">
        <v>8046</v>
      </c>
      <c r="AC25" s="109">
        <f t="shared" si="20"/>
        <v>30649</v>
      </c>
      <c r="AD25" s="107">
        <v>4548</v>
      </c>
      <c r="AE25" s="108">
        <v>18283</v>
      </c>
      <c r="AF25" s="108">
        <v>8149</v>
      </c>
      <c r="AG25" s="109">
        <f t="shared" si="21"/>
        <v>30980</v>
      </c>
      <c r="AH25" s="107">
        <v>5056</v>
      </c>
      <c r="AI25" s="108">
        <v>18561</v>
      </c>
      <c r="AJ25" s="108">
        <v>8227</v>
      </c>
      <c r="AK25" s="109">
        <f t="shared" si="22"/>
        <v>31844</v>
      </c>
      <c r="AL25" s="107">
        <v>5217</v>
      </c>
      <c r="AM25" s="108">
        <v>19002</v>
      </c>
      <c r="AN25" s="108">
        <v>8347</v>
      </c>
      <c r="AO25" s="109">
        <f t="shared" si="23"/>
        <v>32566</v>
      </c>
      <c r="AP25" s="107">
        <v>5260</v>
      </c>
      <c r="AQ25" s="108">
        <v>19321</v>
      </c>
      <c r="AR25" s="108">
        <v>8433</v>
      </c>
      <c r="AS25" s="109">
        <f t="shared" si="24"/>
        <v>33014</v>
      </c>
      <c r="AT25" s="107">
        <v>5321</v>
      </c>
      <c r="AU25" s="108">
        <v>19751</v>
      </c>
      <c r="AV25" s="108">
        <v>8552</v>
      </c>
      <c r="AW25" s="109">
        <f t="shared" si="25"/>
        <v>33624</v>
      </c>
    </row>
    <row r="26" spans="1:49" s="5" customFormat="1" ht="15">
      <c r="A26" s="192" t="s">
        <v>2</v>
      </c>
      <c r="B26" s="107">
        <v>654</v>
      </c>
      <c r="C26" s="108">
        <v>2388</v>
      </c>
      <c r="D26" s="108">
        <v>1073</v>
      </c>
      <c r="E26" s="109">
        <f t="shared" si="14"/>
        <v>4115</v>
      </c>
      <c r="F26" s="107">
        <v>616</v>
      </c>
      <c r="G26" s="108">
        <v>2408</v>
      </c>
      <c r="H26" s="108">
        <v>1095</v>
      </c>
      <c r="I26" s="109">
        <f t="shared" si="15"/>
        <v>4119</v>
      </c>
      <c r="J26" s="107">
        <v>568</v>
      </c>
      <c r="K26" s="108">
        <v>2353</v>
      </c>
      <c r="L26" s="108">
        <v>1092</v>
      </c>
      <c r="M26" s="109">
        <f t="shared" si="16"/>
        <v>4013</v>
      </c>
      <c r="N26" s="107">
        <v>518</v>
      </c>
      <c r="O26" s="108">
        <v>2169</v>
      </c>
      <c r="P26" s="108">
        <v>1014</v>
      </c>
      <c r="Q26" s="109">
        <f t="shared" si="17"/>
        <v>3701</v>
      </c>
      <c r="R26" s="107">
        <v>457</v>
      </c>
      <c r="S26" s="108">
        <v>2071</v>
      </c>
      <c r="T26" s="108">
        <v>985</v>
      </c>
      <c r="U26" s="109">
        <f t="shared" si="18"/>
        <v>3513</v>
      </c>
      <c r="V26" s="107">
        <v>409</v>
      </c>
      <c r="W26" s="108">
        <v>1979</v>
      </c>
      <c r="X26" s="108">
        <v>977</v>
      </c>
      <c r="Y26" s="109">
        <f t="shared" si="19"/>
        <v>3365</v>
      </c>
      <c r="Z26" s="107">
        <v>403</v>
      </c>
      <c r="AA26" s="108">
        <v>1997</v>
      </c>
      <c r="AB26" s="108">
        <v>990</v>
      </c>
      <c r="AC26" s="109">
        <f t="shared" si="20"/>
        <v>3390</v>
      </c>
      <c r="AD26" s="107">
        <v>422</v>
      </c>
      <c r="AE26" s="108">
        <v>1977</v>
      </c>
      <c r="AF26" s="108">
        <v>985</v>
      </c>
      <c r="AG26" s="109">
        <f t="shared" si="21"/>
        <v>3384</v>
      </c>
      <c r="AH26" s="107">
        <v>529</v>
      </c>
      <c r="AI26" s="108">
        <v>2057</v>
      </c>
      <c r="AJ26" s="108">
        <v>1021</v>
      </c>
      <c r="AK26" s="109">
        <f t="shared" si="22"/>
        <v>3607</v>
      </c>
      <c r="AL26" s="107">
        <v>602</v>
      </c>
      <c r="AM26" s="108">
        <v>2269</v>
      </c>
      <c r="AN26" s="108">
        <v>1089</v>
      </c>
      <c r="AO26" s="109">
        <f t="shared" si="23"/>
        <v>3960</v>
      </c>
      <c r="AP26" s="107">
        <v>630</v>
      </c>
      <c r="AQ26" s="108">
        <v>2411</v>
      </c>
      <c r="AR26" s="108">
        <v>1119</v>
      </c>
      <c r="AS26" s="109">
        <f t="shared" si="24"/>
        <v>4160</v>
      </c>
      <c r="AT26" s="107">
        <v>657</v>
      </c>
      <c r="AU26" s="108">
        <v>2499</v>
      </c>
      <c r="AV26" s="108">
        <v>1144</v>
      </c>
      <c r="AW26" s="109">
        <f t="shared" si="25"/>
        <v>4300</v>
      </c>
    </row>
    <row r="27" spans="1:49" s="5" customFormat="1" ht="15">
      <c r="A27" s="192" t="s">
        <v>3</v>
      </c>
      <c r="B27" s="107">
        <v>356</v>
      </c>
      <c r="C27" s="108">
        <v>1473</v>
      </c>
      <c r="D27" s="108">
        <v>636</v>
      </c>
      <c r="E27" s="109">
        <f t="shared" si="14"/>
        <v>2465</v>
      </c>
      <c r="F27" s="107">
        <v>324</v>
      </c>
      <c r="G27" s="108">
        <v>1462</v>
      </c>
      <c r="H27" s="108">
        <v>654</v>
      </c>
      <c r="I27" s="109">
        <f t="shared" si="15"/>
        <v>2440</v>
      </c>
      <c r="J27" s="107">
        <v>314</v>
      </c>
      <c r="K27" s="108">
        <v>1435</v>
      </c>
      <c r="L27" s="108">
        <v>663</v>
      </c>
      <c r="M27" s="109">
        <f t="shared" si="16"/>
        <v>2412</v>
      </c>
      <c r="N27" s="107">
        <v>286</v>
      </c>
      <c r="O27" s="108">
        <v>1394</v>
      </c>
      <c r="P27" s="108">
        <v>661</v>
      </c>
      <c r="Q27" s="109">
        <f t="shared" si="17"/>
        <v>2341</v>
      </c>
      <c r="R27" s="107">
        <v>272</v>
      </c>
      <c r="S27" s="108">
        <v>1381</v>
      </c>
      <c r="T27" s="108">
        <v>665</v>
      </c>
      <c r="U27" s="109">
        <f t="shared" si="18"/>
        <v>2318</v>
      </c>
      <c r="V27" s="107">
        <v>256</v>
      </c>
      <c r="W27" s="108">
        <v>1376</v>
      </c>
      <c r="X27" s="108">
        <v>648</v>
      </c>
      <c r="Y27" s="109">
        <f t="shared" si="19"/>
        <v>2280</v>
      </c>
      <c r="Z27" s="107">
        <v>269</v>
      </c>
      <c r="AA27" s="108">
        <v>1399</v>
      </c>
      <c r="AB27" s="108">
        <v>656</v>
      </c>
      <c r="AC27" s="109">
        <f t="shared" si="20"/>
        <v>2324</v>
      </c>
      <c r="AD27" s="107">
        <v>265</v>
      </c>
      <c r="AE27" s="108">
        <v>1420</v>
      </c>
      <c r="AF27" s="108">
        <v>664</v>
      </c>
      <c r="AG27" s="109">
        <f t="shared" si="21"/>
        <v>2349</v>
      </c>
      <c r="AH27" s="107">
        <v>298</v>
      </c>
      <c r="AI27" s="108">
        <v>1456</v>
      </c>
      <c r="AJ27" s="108">
        <v>670</v>
      </c>
      <c r="AK27" s="109">
        <f t="shared" si="22"/>
        <v>2424</v>
      </c>
      <c r="AL27" s="107">
        <v>312</v>
      </c>
      <c r="AM27" s="108">
        <v>1508</v>
      </c>
      <c r="AN27" s="108">
        <v>684</v>
      </c>
      <c r="AO27" s="109">
        <f t="shared" si="23"/>
        <v>2504</v>
      </c>
      <c r="AP27" s="107">
        <v>322</v>
      </c>
      <c r="AQ27" s="108">
        <v>1531</v>
      </c>
      <c r="AR27" s="108">
        <v>689</v>
      </c>
      <c r="AS27" s="109">
        <f t="shared" si="24"/>
        <v>2542</v>
      </c>
      <c r="AT27" s="107">
        <v>328</v>
      </c>
      <c r="AU27" s="108">
        <v>1550</v>
      </c>
      <c r="AV27" s="108">
        <v>700</v>
      </c>
      <c r="AW27" s="109">
        <f t="shared" si="25"/>
        <v>2578</v>
      </c>
    </row>
    <row r="28" spans="1:49" s="5" customFormat="1" ht="15.75" thickBot="1">
      <c r="A28" s="195" t="s">
        <v>13</v>
      </c>
      <c r="B28" s="223">
        <f>SUM(B26:B27)</f>
        <v>1010</v>
      </c>
      <c r="C28" s="224">
        <f>SUM(C26:C27)</f>
        <v>3861</v>
      </c>
      <c r="D28" s="224">
        <f>SUM(D26:D27)</f>
        <v>1709</v>
      </c>
      <c r="E28" s="225">
        <f t="shared" si="14"/>
        <v>6580</v>
      </c>
      <c r="F28" s="223">
        <f>SUM(F26:F27)</f>
        <v>940</v>
      </c>
      <c r="G28" s="224">
        <f>SUM(G26:G27)</f>
        <v>3870</v>
      </c>
      <c r="H28" s="224">
        <f>SUM(H26:H27)</f>
        <v>1749</v>
      </c>
      <c r="I28" s="225">
        <f t="shared" si="15"/>
        <v>6559</v>
      </c>
      <c r="J28" s="223">
        <f>SUM(J26:J27)</f>
        <v>882</v>
      </c>
      <c r="K28" s="224">
        <f>SUM(K26:K27)</f>
        <v>3788</v>
      </c>
      <c r="L28" s="224">
        <f>SUM(L26:L27)</f>
        <v>1755</v>
      </c>
      <c r="M28" s="225">
        <f t="shared" si="16"/>
        <v>6425</v>
      </c>
      <c r="N28" s="223">
        <f>SUM(N26:N27)</f>
        <v>804</v>
      </c>
      <c r="O28" s="224">
        <f>SUM(O26:O27)</f>
        <v>3563</v>
      </c>
      <c r="P28" s="224">
        <f>SUM(P26:P27)</f>
        <v>1675</v>
      </c>
      <c r="Q28" s="225">
        <f t="shared" si="17"/>
        <v>6042</v>
      </c>
      <c r="R28" s="223">
        <f>SUM(R26:R27)</f>
        <v>729</v>
      </c>
      <c r="S28" s="224">
        <f>SUM(S26:S27)</f>
        <v>3452</v>
      </c>
      <c r="T28" s="224">
        <f>SUM(T26:T27)</f>
        <v>1650</v>
      </c>
      <c r="U28" s="225">
        <f t="shared" si="18"/>
        <v>5831</v>
      </c>
      <c r="V28" s="223">
        <f>SUM(V26:V27)</f>
        <v>665</v>
      </c>
      <c r="W28" s="224">
        <f>SUM(W26:W27)</f>
        <v>3355</v>
      </c>
      <c r="X28" s="224">
        <f>SUM(X26:X27)</f>
        <v>1625</v>
      </c>
      <c r="Y28" s="225">
        <f t="shared" si="19"/>
        <v>5645</v>
      </c>
      <c r="Z28" s="223">
        <f>SUM(Z26:Z27)</f>
        <v>672</v>
      </c>
      <c r="AA28" s="224">
        <f>SUM(AA26:AA27)</f>
        <v>3396</v>
      </c>
      <c r="AB28" s="224">
        <f>SUM(AB26:AB27)</f>
        <v>1646</v>
      </c>
      <c r="AC28" s="225">
        <f t="shared" si="20"/>
        <v>5714</v>
      </c>
      <c r="AD28" s="223">
        <f>SUM(AD26:AD27)</f>
        <v>687</v>
      </c>
      <c r="AE28" s="224">
        <f>SUM(AE26:AE27)</f>
        <v>3397</v>
      </c>
      <c r="AF28" s="224">
        <f>SUM(AF26:AF27)</f>
        <v>1649</v>
      </c>
      <c r="AG28" s="225">
        <f t="shared" si="21"/>
        <v>5733</v>
      </c>
      <c r="AH28" s="223">
        <f>SUM(AH26:AH27)</f>
        <v>827</v>
      </c>
      <c r="AI28" s="224">
        <f>SUM(AI26:AI27)</f>
        <v>3513</v>
      </c>
      <c r="AJ28" s="224">
        <f>SUM(AJ26:AJ27)</f>
        <v>1691</v>
      </c>
      <c r="AK28" s="225">
        <f t="shared" si="22"/>
        <v>6031</v>
      </c>
      <c r="AL28" s="223">
        <f>SUM(AL26:AL27)</f>
        <v>914</v>
      </c>
      <c r="AM28" s="224">
        <f>SUM(AM26:AM27)</f>
        <v>3777</v>
      </c>
      <c r="AN28" s="224">
        <f>SUM(AN26:AN27)</f>
        <v>1773</v>
      </c>
      <c r="AO28" s="225">
        <f t="shared" si="23"/>
        <v>6464</v>
      </c>
      <c r="AP28" s="223">
        <f>SUM(AP26:AP27)</f>
        <v>952</v>
      </c>
      <c r="AQ28" s="224">
        <f>SUM(AQ26:AQ27)</f>
        <v>3942</v>
      </c>
      <c r="AR28" s="224">
        <f>SUM(AR26:AR27)</f>
        <v>1808</v>
      </c>
      <c r="AS28" s="225">
        <f t="shared" si="24"/>
        <v>6702</v>
      </c>
      <c r="AT28" s="223">
        <f>SUM(AT26:AT27)</f>
        <v>985</v>
      </c>
      <c r="AU28" s="224">
        <f>SUM(AU26:AU27)</f>
        <v>4049</v>
      </c>
      <c r="AV28" s="224">
        <f>SUM(AV26:AV27)</f>
        <v>1844</v>
      </c>
      <c r="AW28" s="225">
        <f t="shared" si="25"/>
        <v>6878</v>
      </c>
    </row>
    <row r="29" spans="1:9" s="5" customFormat="1" ht="12.75">
      <c r="A29" s="12" t="s">
        <v>41</v>
      </c>
      <c r="B29" s="12" t="s">
        <v>38</v>
      </c>
      <c r="C29" s="4"/>
      <c r="D29" s="4"/>
      <c r="E29" s="4"/>
      <c r="F29" s="4"/>
      <c r="G29" s="4"/>
      <c r="H29" s="4"/>
      <c r="I29" s="4"/>
    </row>
    <row r="30" spans="1:9" s="101" customFormat="1" ht="13.5" thickBot="1">
      <c r="A30" s="99"/>
      <c r="B30" s="99"/>
      <c r="C30" s="100"/>
      <c r="D30" s="100"/>
      <c r="E30" s="100"/>
      <c r="F30" s="100"/>
      <c r="G30" s="100"/>
      <c r="H30" s="100"/>
      <c r="I30" s="100"/>
    </row>
    <row r="31" spans="1:49" s="5" customFormat="1" ht="18.75" customHeight="1">
      <c r="A31" s="160"/>
      <c r="B31" s="339">
        <v>42005</v>
      </c>
      <c r="C31" s="340"/>
      <c r="D31" s="340"/>
      <c r="E31" s="341"/>
      <c r="F31" s="339">
        <v>42036</v>
      </c>
      <c r="G31" s="340"/>
      <c r="H31" s="340"/>
      <c r="I31" s="341"/>
      <c r="J31" s="339">
        <v>42064</v>
      </c>
      <c r="K31" s="340"/>
      <c r="L31" s="340"/>
      <c r="M31" s="341"/>
      <c r="N31" s="339">
        <v>42095</v>
      </c>
      <c r="O31" s="340"/>
      <c r="P31" s="340"/>
      <c r="Q31" s="341"/>
      <c r="R31" s="339">
        <v>42125</v>
      </c>
      <c r="S31" s="340"/>
      <c r="T31" s="340"/>
      <c r="U31" s="341"/>
      <c r="V31" s="339">
        <v>42156</v>
      </c>
      <c r="W31" s="340"/>
      <c r="X31" s="340"/>
      <c r="Y31" s="341"/>
      <c r="Z31" s="339">
        <v>42186</v>
      </c>
      <c r="AA31" s="340"/>
      <c r="AB31" s="340"/>
      <c r="AC31" s="341"/>
      <c r="AD31" s="339">
        <v>42217</v>
      </c>
      <c r="AE31" s="340"/>
      <c r="AF31" s="340"/>
      <c r="AG31" s="341"/>
      <c r="AH31" s="339">
        <v>42248</v>
      </c>
      <c r="AI31" s="340"/>
      <c r="AJ31" s="340"/>
      <c r="AK31" s="341"/>
      <c r="AL31" s="339">
        <v>42278</v>
      </c>
      <c r="AM31" s="340"/>
      <c r="AN31" s="340"/>
      <c r="AO31" s="341"/>
      <c r="AP31" s="339">
        <v>42309</v>
      </c>
      <c r="AQ31" s="340"/>
      <c r="AR31" s="340"/>
      <c r="AS31" s="341"/>
      <c r="AT31" s="339">
        <v>42339</v>
      </c>
      <c r="AU31" s="340"/>
      <c r="AV31" s="340"/>
      <c r="AW31" s="341"/>
    </row>
    <row r="32" spans="1:57" s="45" customFormat="1" ht="30.75" thickBot="1">
      <c r="A32" s="42"/>
      <c r="B32" s="32" t="s">
        <v>7</v>
      </c>
      <c r="C32" s="43" t="s">
        <v>57</v>
      </c>
      <c r="D32" s="43" t="s">
        <v>8</v>
      </c>
      <c r="E32" s="44" t="s">
        <v>25</v>
      </c>
      <c r="F32" s="32" t="s">
        <v>7</v>
      </c>
      <c r="G32" s="43" t="s">
        <v>102</v>
      </c>
      <c r="H32" s="43" t="s">
        <v>8</v>
      </c>
      <c r="I32" s="44" t="s">
        <v>25</v>
      </c>
      <c r="J32" s="32" t="s">
        <v>7</v>
      </c>
      <c r="K32" s="43" t="s">
        <v>102</v>
      </c>
      <c r="L32" s="43" t="s">
        <v>8</v>
      </c>
      <c r="M32" s="44" t="s">
        <v>25</v>
      </c>
      <c r="N32" s="32" t="s">
        <v>7</v>
      </c>
      <c r="O32" s="43" t="s">
        <v>102</v>
      </c>
      <c r="P32" s="43" t="s">
        <v>8</v>
      </c>
      <c r="Q32" s="44" t="s">
        <v>25</v>
      </c>
      <c r="R32" s="104" t="s">
        <v>7</v>
      </c>
      <c r="S32" s="105" t="s">
        <v>102</v>
      </c>
      <c r="T32" s="105" t="s">
        <v>8</v>
      </c>
      <c r="U32" s="106" t="s">
        <v>25</v>
      </c>
      <c r="V32" s="32" t="s">
        <v>7</v>
      </c>
      <c r="W32" s="43" t="s">
        <v>102</v>
      </c>
      <c r="X32" s="43" t="s">
        <v>8</v>
      </c>
      <c r="Y32" s="44" t="s">
        <v>25</v>
      </c>
      <c r="Z32" s="32" t="s">
        <v>7</v>
      </c>
      <c r="AA32" s="43" t="s">
        <v>102</v>
      </c>
      <c r="AB32" s="43" t="s">
        <v>8</v>
      </c>
      <c r="AC32" s="44" t="s">
        <v>25</v>
      </c>
      <c r="AD32" s="32" t="s">
        <v>7</v>
      </c>
      <c r="AE32" s="43" t="s">
        <v>102</v>
      </c>
      <c r="AF32" s="43" t="s">
        <v>8</v>
      </c>
      <c r="AG32" s="44" t="s">
        <v>25</v>
      </c>
      <c r="AH32" s="32" t="s">
        <v>7</v>
      </c>
      <c r="AI32" s="43" t="s">
        <v>102</v>
      </c>
      <c r="AJ32" s="43" t="s">
        <v>8</v>
      </c>
      <c r="AK32" s="44" t="s">
        <v>25</v>
      </c>
      <c r="AL32" s="32" t="s">
        <v>7</v>
      </c>
      <c r="AM32" s="43" t="s">
        <v>102</v>
      </c>
      <c r="AN32" s="43" t="s">
        <v>8</v>
      </c>
      <c r="AO32" s="44" t="s">
        <v>25</v>
      </c>
      <c r="AP32" s="32" t="s">
        <v>7</v>
      </c>
      <c r="AQ32" s="43" t="s">
        <v>102</v>
      </c>
      <c r="AR32" s="43" t="s">
        <v>8</v>
      </c>
      <c r="AS32" s="44" t="s">
        <v>25</v>
      </c>
      <c r="AT32" s="32" t="s">
        <v>7</v>
      </c>
      <c r="AU32" s="43" t="s">
        <v>102</v>
      </c>
      <c r="AV32" s="43" t="s">
        <v>8</v>
      </c>
      <c r="AW32" s="44" t="s">
        <v>25</v>
      </c>
      <c r="AX32" s="5"/>
      <c r="AY32" s="5"/>
      <c r="AZ32" s="5"/>
      <c r="BA32" s="5"/>
      <c r="BB32" s="5"/>
      <c r="BC32" s="5"/>
      <c r="BD32" s="5"/>
      <c r="BE32" s="5"/>
    </row>
    <row r="33" spans="1:57" ht="15">
      <c r="A33" s="19" t="s">
        <v>0</v>
      </c>
      <c r="B33" s="73">
        <v>881486</v>
      </c>
      <c r="C33" s="74">
        <v>3524866</v>
      </c>
      <c r="D33" s="74">
        <v>1257399</v>
      </c>
      <c r="E33" s="75">
        <f aca="true" t="shared" si="26" ref="E33:E38">SUM(B33:D33)</f>
        <v>5663751</v>
      </c>
      <c r="F33" s="73">
        <v>861339</v>
      </c>
      <c r="G33" s="74">
        <v>3518539</v>
      </c>
      <c r="H33" s="74">
        <v>1263394</v>
      </c>
      <c r="I33" s="75">
        <f aca="true" t="shared" si="27" ref="I33:I38">SUM(F33:H33)</f>
        <v>5643272</v>
      </c>
      <c r="J33" s="73">
        <v>840376</v>
      </c>
      <c r="K33" s="74">
        <v>3514402</v>
      </c>
      <c r="L33" s="74">
        <v>1269131</v>
      </c>
      <c r="M33" s="75">
        <f aca="true" t="shared" si="28" ref="M33:M38">SUM(J33:L33)</f>
        <v>5623909</v>
      </c>
      <c r="N33" s="73">
        <v>814458</v>
      </c>
      <c r="O33" s="74">
        <v>3507295</v>
      </c>
      <c r="P33" s="74">
        <v>1274798</v>
      </c>
      <c r="Q33" s="75">
        <f aca="true" t="shared" si="29" ref="Q33:Q38">SUM(N33:P33)</f>
        <v>5596551</v>
      </c>
      <c r="R33" s="73">
        <v>794639</v>
      </c>
      <c r="S33" s="74">
        <v>3505720</v>
      </c>
      <c r="T33" s="74">
        <v>1284618</v>
      </c>
      <c r="U33" s="75">
        <f aca="true" t="shared" si="30" ref="U33:U38">SUM(R33:T33)</f>
        <v>5584977</v>
      </c>
      <c r="V33" s="73">
        <v>768713</v>
      </c>
      <c r="W33" s="74">
        <v>3474278</v>
      </c>
      <c r="X33" s="74">
        <v>1285961</v>
      </c>
      <c r="Y33" s="75">
        <f aca="true" t="shared" si="31" ref="Y33:Y38">SUM(V33:X33)</f>
        <v>5528952</v>
      </c>
      <c r="Z33" s="73">
        <v>784438</v>
      </c>
      <c r="AA33" s="74">
        <v>3520744</v>
      </c>
      <c r="AB33" s="74">
        <v>1300548</v>
      </c>
      <c r="AC33" s="75">
        <f aca="true" t="shared" si="32" ref="AC33:AC38">SUM(Z33:AB33)</f>
        <v>5605730</v>
      </c>
      <c r="AD33" s="73">
        <v>812505</v>
      </c>
      <c r="AE33" s="74">
        <v>3548998</v>
      </c>
      <c r="AF33" s="74">
        <v>1315133</v>
      </c>
      <c r="AG33" s="75">
        <f aca="true" t="shared" si="33" ref="AG33:AG38">SUM(AD33:AF33)</f>
        <v>5676636</v>
      </c>
      <c r="AH33" s="73">
        <v>879721</v>
      </c>
      <c r="AI33" s="74">
        <v>3575358</v>
      </c>
      <c r="AJ33" s="74">
        <v>1326623</v>
      </c>
      <c r="AK33" s="75">
        <f aca="true" t="shared" si="34" ref="AK33:AK38">SUM(AH33:AJ33)</f>
        <v>5781702</v>
      </c>
      <c r="AL33" s="73"/>
      <c r="AM33" s="74"/>
      <c r="AN33" s="74"/>
      <c r="AO33" s="75">
        <f aca="true" t="shared" si="35" ref="AO33:AO38">SUM(AL33:AN33)</f>
        <v>0</v>
      </c>
      <c r="AP33" s="73"/>
      <c r="AQ33" s="74"/>
      <c r="AR33" s="74"/>
      <c r="AS33" s="75">
        <f aca="true" t="shared" si="36" ref="AS33:AS38">SUM(AP33:AR33)</f>
        <v>0</v>
      </c>
      <c r="AT33" s="73"/>
      <c r="AU33" s="74"/>
      <c r="AV33" s="74"/>
      <c r="AW33" s="75">
        <f aca="true" t="shared" si="37" ref="AW33:AW38">SUM(AT33:AV33)</f>
        <v>0</v>
      </c>
      <c r="AX33" s="5"/>
      <c r="AY33" s="5"/>
      <c r="AZ33" s="5"/>
      <c r="BA33" s="5"/>
      <c r="BB33" s="5"/>
      <c r="BC33" s="5"/>
      <c r="BD33" s="5"/>
      <c r="BE33" s="5"/>
    </row>
    <row r="34" spans="1:57" ht="15">
      <c r="A34" s="20" t="s">
        <v>39</v>
      </c>
      <c r="B34" s="73">
        <v>44542</v>
      </c>
      <c r="C34" s="74">
        <v>179344</v>
      </c>
      <c r="D34" s="74">
        <v>63578</v>
      </c>
      <c r="E34" s="75">
        <f t="shared" si="26"/>
        <v>287464</v>
      </c>
      <c r="F34" s="73">
        <v>43311</v>
      </c>
      <c r="G34" s="74">
        <v>178636</v>
      </c>
      <c r="H34" s="74">
        <v>63687</v>
      </c>
      <c r="I34" s="75">
        <f t="shared" si="27"/>
        <v>285634</v>
      </c>
      <c r="J34" s="73">
        <v>42169</v>
      </c>
      <c r="K34" s="74">
        <v>177836</v>
      </c>
      <c r="L34" s="74">
        <v>63934</v>
      </c>
      <c r="M34" s="75">
        <f t="shared" si="28"/>
        <v>283939</v>
      </c>
      <c r="N34" s="73">
        <v>40374</v>
      </c>
      <c r="O34" s="74">
        <v>176299</v>
      </c>
      <c r="P34" s="74">
        <v>63975</v>
      </c>
      <c r="Q34" s="75">
        <f t="shared" si="29"/>
        <v>280648</v>
      </c>
      <c r="R34" s="73">
        <v>39204</v>
      </c>
      <c r="S34" s="74">
        <v>175857</v>
      </c>
      <c r="T34" s="74">
        <v>64285</v>
      </c>
      <c r="U34" s="75">
        <f t="shared" si="30"/>
        <v>279346</v>
      </c>
      <c r="V34" s="73">
        <v>37673</v>
      </c>
      <c r="W34" s="74">
        <v>173704</v>
      </c>
      <c r="X34" s="74">
        <v>64469</v>
      </c>
      <c r="Y34" s="75">
        <f t="shared" si="31"/>
        <v>275846</v>
      </c>
      <c r="Z34" s="73">
        <v>38280</v>
      </c>
      <c r="AA34" s="74">
        <v>176775</v>
      </c>
      <c r="AB34" s="74">
        <v>65503</v>
      </c>
      <c r="AC34" s="75">
        <f t="shared" si="32"/>
        <v>280558</v>
      </c>
      <c r="AD34" s="73">
        <v>39874</v>
      </c>
      <c r="AE34" s="74">
        <v>178924</v>
      </c>
      <c r="AF34" s="74">
        <v>66355</v>
      </c>
      <c r="AG34" s="75">
        <f t="shared" si="33"/>
        <v>285153</v>
      </c>
      <c r="AH34" s="73">
        <v>43354</v>
      </c>
      <c r="AI34" s="74">
        <v>180837</v>
      </c>
      <c r="AJ34" s="74">
        <v>66879</v>
      </c>
      <c r="AK34" s="75">
        <f t="shared" si="34"/>
        <v>291070</v>
      </c>
      <c r="AL34" s="73"/>
      <c r="AM34" s="74"/>
      <c r="AN34" s="74"/>
      <c r="AO34" s="75">
        <f t="shared" si="35"/>
        <v>0</v>
      </c>
      <c r="AP34" s="73"/>
      <c r="AQ34" s="74"/>
      <c r="AR34" s="74"/>
      <c r="AS34" s="75">
        <f t="shared" si="36"/>
        <v>0</v>
      </c>
      <c r="AT34" s="73"/>
      <c r="AU34" s="74"/>
      <c r="AV34" s="74"/>
      <c r="AW34" s="75">
        <f t="shared" si="37"/>
        <v>0</v>
      </c>
      <c r="AX34" s="5"/>
      <c r="AY34" s="5"/>
      <c r="AZ34" s="5"/>
      <c r="BA34" s="5"/>
      <c r="BB34" s="5"/>
      <c r="BC34" s="5"/>
      <c r="BD34" s="5"/>
      <c r="BE34" s="5"/>
    </row>
    <row r="35" spans="1:57" ht="15">
      <c r="A35" s="20" t="s">
        <v>1</v>
      </c>
      <c r="B35" s="73">
        <v>5339</v>
      </c>
      <c r="C35" s="74">
        <v>20044</v>
      </c>
      <c r="D35" s="74">
        <v>8730</v>
      </c>
      <c r="E35" s="75">
        <f t="shared" si="26"/>
        <v>34113</v>
      </c>
      <c r="F35" s="73">
        <v>5304</v>
      </c>
      <c r="G35" s="74">
        <v>20017</v>
      </c>
      <c r="H35" s="74">
        <v>8756</v>
      </c>
      <c r="I35" s="75">
        <f t="shared" si="27"/>
        <v>34077</v>
      </c>
      <c r="J35" s="73">
        <v>5131</v>
      </c>
      <c r="K35" s="74">
        <v>19782</v>
      </c>
      <c r="L35" s="74">
        <v>8764</v>
      </c>
      <c r="M35" s="75">
        <f t="shared" si="28"/>
        <v>33677</v>
      </c>
      <c r="N35" s="73">
        <v>4842</v>
      </c>
      <c r="O35" s="74">
        <v>19376</v>
      </c>
      <c r="P35" s="74">
        <v>8734</v>
      </c>
      <c r="Q35" s="75">
        <f t="shared" si="29"/>
        <v>32952</v>
      </c>
      <c r="R35" s="73">
        <v>4691</v>
      </c>
      <c r="S35" s="74">
        <v>19183</v>
      </c>
      <c r="T35" s="74">
        <v>8730</v>
      </c>
      <c r="U35" s="75">
        <f t="shared" si="30"/>
        <v>32604</v>
      </c>
      <c r="V35" s="73">
        <v>4462</v>
      </c>
      <c r="W35" s="74">
        <v>18817</v>
      </c>
      <c r="X35" s="74">
        <v>8797</v>
      </c>
      <c r="Y35" s="75">
        <f t="shared" si="31"/>
        <v>32076</v>
      </c>
      <c r="Z35" s="73">
        <v>4481</v>
      </c>
      <c r="AA35" s="74">
        <v>19034</v>
      </c>
      <c r="AB35" s="74">
        <v>8952</v>
      </c>
      <c r="AC35" s="75">
        <f t="shared" si="32"/>
        <v>32467</v>
      </c>
      <c r="AD35" s="73">
        <v>4571</v>
      </c>
      <c r="AE35" s="74">
        <v>19142</v>
      </c>
      <c r="AF35" s="74">
        <v>9053</v>
      </c>
      <c r="AG35" s="75">
        <f t="shared" si="33"/>
        <v>32766</v>
      </c>
      <c r="AH35" s="73">
        <v>4987</v>
      </c>
      <c r="AI35" s="74">
        <v>19261</v>
      </c>
      <c r="AJ35" s="74">
        <v>9112</v>
      </c>
      <c r="AK35" s="75">
        <f t="shared" si="34"/>
        <v>33360</v>
      </c>
      <c r="AL35" s="73"/>
      <c r="AM35" s="74"/>
      <c r="AN35" s="74"/>
      <c r="AO35" s="75">
        <f t="shared" si="35"/>
        <v>0</v>
      </c>
      <c r="AP35" s="73"/>
      <c r="AQ35" s="74"/>
      <c r="AR35" s="74"/>
      <c r="AS35" s="75">
        <f t="shared" si="36"/>
        <v>0</v>
      </c>
      <c r="AT35" s="73"/>
      <c r="AU35" s="74"/>
      <c r="AV35" s="74"/>
      <c r="AW35" s="75">
        <f t="shared" si="37"/>
        <v>0</v>
      </c>
      <c r="AX35" s="5"/>
      <c r="AY35" s="5"/>
      <c r="AZ35" s="5"/>
      <c r="BA35" s="5"/>
      <c r="BB35" s="5"/>
      <c r="BC35" s="5"/>
      <c r="BD35" s="5"/>
      <c r="BE35" s="5"/>
    </row>
    <row r="36" spans="1:57" ht="15">
      <c r="A36" s="20" t="s">
        <v>2</v>
      </c>
      <c r="B36" s="73">
        <v>687</v>
      </c>
      <c r="C36" s="74">
        <v>2560</v>
      </c>
      <c r="D36" s="74">
        <v>1167</v>
      </c>
      <c r="E36" s="75">
        <f t="shared" si="26"/>
        <v>4414</v>
      </c>
      <c r="F36" s="73">
        <v>669</v>
      </c>
      <c r="G36" s="74">
        <v>2573</v>
      </c>
      <c r="H36" s="74">
        <v>1181</v>
      </c>
      <c r="I36" s="75">
        <f t="shared" si="27"/>
        <v>4423</v>
      </c>
      <c r="J36" s="73">
        <v>634</v>
      </c>
      <c r="K36" s="74">
        <v>2493</v>
      </c>
      <c r="L36" s="74">
        <v>1152</v>
      </c>
      <c r="M36" s="75">
        <f t="shared" si="28"/>
        <v>4279</v>
      </c>
      <c r="N36" s="73">
        <v>556</v>
      </c>
      <c r="O36" s="74">
        <v>2289</v>
      </c>
      <c r="P36" s="74">
        <v>1097</v>
      </c>
      <c r="Q36" s="75">
        <f t="shared" si="29"/>
        <v>3942</v>
      </c>
      <c r="R36" s="73">
        <v>496</v>
      </c>
      <c r="S36" s="74">
        <v>2182</v>
      </c>
      <c r="T36" s="74">
        <v>1096</v>
      </c>
      <c r="U36" s="75">
        <f t="shared" si="30"/>
        <v>3774</v>
      </c>
      <c r="V36" s="73">
        <v>446</v>
      </c>
      <c r="W36" s="74">
        <v>2127</v>
      </c>
      <c r="X36" s="74">
        <v>1089</v>
      </c>
      <c r="Y36" s="75">
        <f t="shared" si="31"/>
        <v>3662</v>
      </c>
      <c r="Z36" s="73">
        <v>417</v>
      </c>
      <c r="AA36" s="74">
        <v>2087</v>
      </c>
      <c r="AB36" s="74">
        <v>1093</v>
      </c>
      <c r="AC36" s="75">
        <f t="shared" si="32"/>
        <v>3597</v>
      </c>
      <c r="AD36" s="73">
        <v>432</v>
      </c>
      <c r="AE36" s="74">
        <v>2093</v>
      </c>
      <c r="AF36" s="74">
        <v>1125</v>
      </c>
      <c r="AG36" s="75">
        <f t="shared" si="33"/>
        <v>3650</v>
      </c>
      <c r="AH36" s="73">
        <v>520</v>
      </c>
      <c r="AI36" s="74">
        <v>2170</v>
      </c>
      <c r="AJ36" s="74">
        <v>1140</v>
      </c>
      <c r="AK36" s="75">
        <f t="shared" si="34"/>
        <v>3830</v>
      </c>
      <c r="AL36" s="73"/>
      <c r="AM36" s="74"/>
      <c r="AN36" s="74"/>
      <c r="AO36" s="75">
        <f t="shared" si="35"/>
        <v>0</v>
      </c>
      <c r="AP36" s="73"/>
      <c r="AQ36" s="74"/>
      <c r="AR36" s="74"/>
      <c r="AS36" s="75">
        <f t="shared" si="36"/>
        <v>0</v>
      </c>
      <c r="AT36" s="73"/>
      <c r="AU36" s="74"/>
      <c r="AV36" s="74"/>
      <c r="AW36" s="75">
        <f t="shared" si="37"/>
        <v>0</v>
      </c>
      <c r="AX36" s="5"/>
      <c r="AY36" s="5"/>
      <c r="AZ36" s="5"/>
      <c r="BA36" s="5"/>
      <c r="BB36" s="5"/>
      <c r="BC36" s="5"/>
      <c r="BD36" s="5"/>
      <c r="BE36" s="5"/>
    </row>
    <row r="37" spans="1:57" ht="15">
      <c r="A37" s="20" t="s">
        <v>3</v>
      </c>
      <c r="B37" s="73">
        <v>328</v>
      </c>
      <c r="C37" s="74">
        <v>1574</v>
      </c>
      <c r="D37" s="74">
        <v>721</v>
      </c>
      <c r="E37" s="75">
        <f t="shared" si="26"/>
        <v>2623</v>
      </c>
      <c r="F37" s="73">
        <v>336</v>
      </c>
      <c r="G37" s="74">
        <v>1583</v>
      </c>
      <c r="H37" s="74">
        <v>729</v>
      </c>
      <c r="I37" s="75">
        <f t="shared" si="27"/>
        <v>2648</v>
      </c>
      <c r="J37" s="73">
        <v>326</v>
      </c>
      <c r="K37" s="74">
        <v>1550</v>
      </c>
      <c r="L37" s="74">
        <v>722</v>
      </c>
      <c r="M37" s="75">
        <f t="shared" si="28"/>
        <v>2598</v>
      </c>
      <c r="N37" s="73">
        <v>312</v>
      </c>
      <c r="O37" s="74">
        <v>1502</v>
      </c>
      <c r="P37" s="74">
        <v>703</v>
      </c>
      <c r="Q37" s="75">
        <f t="shared" si="29"/>
        <v>2517</v>
      </c>
      <c r="R37" s="73">
        <v>286</v>
      </c>
      <c r="S37" s="74">
        <v>1489</v>
      </c>
      <c r="T37" s="74">
        <v>693</v>
      </c>
      <c r="U37" s="75">
        <f t="shared" si="30"/>
        <v>2468</v>
      </c>
      <c r="V37" s="73">
        <v>254</v>
      </c>
      <c r="W37" s="74">
        <v>1492</v>
      </c>
      <c r="X37" s="74">
        <v>705</v>
      </c>
      <c r="Y37" s="75">
        <f t="shared" si="31"/>
        <v>2451</v>
      </c>
      <c r="Z37" s="73">
        <v>256</v>
      </c>
      <c r="AA37" s="74">
        <v>1522</v>
      </c>
      <c r="AB37" s="74">
        <v>725</v>
      </c>
      <c r="AC37" s="75">
        <f t="shared" si="32"/>
        <v>2503</v>
      </c>
      <c r="AD37" s="73">
        <v>266</v>
      </c>
      <c r="AE37" s="74">
        <v>1540</v>
      </c>
      <c r="AF37" s="74">
        <v>720</v>
      </c>
      <c r="AG37" s="75">
        <f t="shared" si="33"/>
        <v>2526</v>
      </c>
      <c r="AH37" s="73">
        <v>311</v>
      </c>
      <c r="AI37" s="74">
        <v>1551</v>
      </c>
      <c r="AJ37" s="74">
        <v>732</v>
      </c>
      <c r="AK37" s="75">
        <f t="shared" si="34"/>
        <v>2594</v>
      </c>
      <c r="AL37" s="73"/>
      <c r="AM37" s="74"/>
      <c r="AN37" s="74"/>
      <c r="AO37" s="75">
        <f t="shared" si="35"/>
        <v>0</v>
      </c>
      <c r="AP37" s="73"/>
      <c r="AQ37" s="74"/>
      <c r="AR37" s="74"/>
      <c r="AS37" s="75">
        <f t="shared" si="36"/>
        <v>0</v>
      </c>
      <c r="AT37" s="73"/>
      <c r="AU37" s="74"/>
      <c r="AV37" s="74"/>
      <c r="AW37" s="75">
        <f t="shared" si="37"/>
        <v>0</v>
      </c>
      <c r="AX37" s="5"/>
      <c r="AY37" s="5"/>
      <c r="AZ37" s="5"/>
      <c r="BA37" s="5"/>
      <c r="BB37" s="5"/>
      <c r="BC37" s="5"/>
      <c r="BD37" s="5"/>
      <c r="BE37" s="5"/>
    </row>
    <row r="38" spans="1:57" ht="15.75" thickBot="1">
      <c r="A38" s="137" t="s">
        <v>13</v>
      </c>
      <c r="B38" s="138">
        <f>SUM(B36:B37)</f>
        <v>1015</v>
      </c>
      <c r="C38" s="139">
        <f>SUM(C36:C37)</f>
        <v>4134</v>
      </c>
      <c r="D38" s="139">
        <f>SUM(D36:D37)</f>
        <v>1888</v>
      </c>
      <c r="E38" s="140">
        <f t="shared" si="26"/>
        <v>7037</v>
      </c>
      <c r="F38" s="138">
        <f>SUM(F36:F37)</f>
        <v>1005</v>
      </c>
      <c r="G38" s="139">
        <f>SUM(G36:G37)</f>
        <v>4156</v>
      </c>
      <c r="H38" s="139">
        <f>SUM(H36:H37)</f>
        <v>1910</v>
      </c>
      <c r="I38" s="140">
        <f t="shared" si="27"/>
        <v>7071</v>
      </c>
      <c r="J38" s="138">
        <f>SUM(J36:J37)</f>
        <v>960</v>
      </c>
      <c r="K38" s="139">
        <f>SUM(K36:K37)</f>
        <v>4043</v>
      </c>
      <c r="L38" s="139">
        <f>SUM(L36:L37)</f>
        <v>1874</v>
      </c>
      <c r="M38" s="140">
        <f t="shared" si="28"/>
        <v>6877</v>
      </c>
      <c r="N38" s="138">
        <f>SUM(N36:N37)</f>
        <v>868</v>
      </c>
      <c r="O38" s="139">
        <f>SUM(O36:O37)</f>
        <v>3791</v>
      </c>
      <c r="P38" s="139">
        <f>SUM(P36:P37)</f>
        <v>1800</v>
      </c>
      <c r="Q38" s="140">
        <f t="shared" si="29"/>
        <v>6459</v>
      </c>
      <c r="R38" s="138">
        <f>SUM(R36:R37)</f>
        <v>782</v>
      </c>
      <c r="S38" s="139">
        <f>SUM(S36:S37)</f>
        <v>3671</v>
      </c>
      <c r="T38" s="139">
        <f>SUM(T36:T37)</f>
        <v>1789</v>
      </c>
      <c r="U38" s="140">
        <f t="shared" si="30"/>
        <v>6242</v>
      </c>
      <c r="V38" s="138">
        <f>SUM(V36:V37)</f>
        <v>700</v>
      </c>
      <c r="W38" s="139">
        <f>SUM(W36:W37)</f>
        <v>3619</v>
      </c>
      <c r="X38" s="139">
        <f>SUM(X36:X37)</f>
        <v>1794</v>
      </c>
      <c r="Y38" s="140">
        <f t="shared" si="31"/>
        <v>6113</v>
      </c>
      <c r="Z38" s="138">
        <f>SUM(Z36:Z37)</f>
        <v>673</v>
      </c>
      <c r="AA38" s="139">
        <f>SUM(AA36:AA37)</f>
        <v>3609</v>
      </c>
      <c r="AB38" s="139">
        <f>SUM(AB36:AB37)</f>
        <v>1818</v>
      </c>
      <c r="AC38" s="140">
        <f t="shared" si="32"/>
        <v>6100</v>
      </c>
      <c r="AD38" s="138">
        <f>SUM(AD36:AD37)</f>
        <v>698</v>
      </c>
      <c r="AE38" s="139">
        <f>SUM(AE36:AE37)</f>
        <v>3633</v>
      </c>
      <c r="AF38" s="139">
        <f>SUM(AF36:AF37)</f>
        <v>1845</v>
      </c>
      <c r="AG38" s="140">
        <f t="shared" si="33"/>
        <v>6176</v>
      </c>
      <c r="AH38" s="138">
        <f>SUM(AH36:AH37)</f>
        <v>831</v>
      </c>
      <c r="AI38" s="139">
        <f>SUM(AI36:AI37)</f>
        <v>3721</v>
      </c>
      <c r="AJ38" s="139">
        <f>SUM(AJ36:AJ37)</f>
        <v>1872</v>
      </c>
      <c r="AK38" s="140">
        <f t="shared" si="34"/>
        <v>6424</v>
      </c>
      <c r="AL38" s="138">
        <f>SUM(AL36:AL37)</f>
        <v>0</v>
      </c>
      <c r="AM38" s="139">
        <f>SUM(AM36:AM37)</f>
        <v>0</v>
      </c>
      <c r="AN38" s="139">
        <f>SUM(AN36:AN37)</f>
        <v>0</v>
      </c>
      <c r="AO38" s="140">
        <f t="shared" si="35"/>
        <v>0</v>
      </c>
      <c r="AP38" s="138">
        <f>SUM(AP36:AP37)</f>
        <v>0</v>
      </c>
      <c r="AQ38" s="139">
        <f>SUM(AQ36:AQ37)</f>
        <v>0</v>
      </c>
      <c r="AR38" s="139">
        <f>SUM(AR36:AR37)</f>
        <v>0</v>
      </c>
      <c r="AS38" s="140">
        <f t="shared" si="36"/>
        <v>0</v>
      </c>
      <c r="AT38" s="138">
        <f>SUM(AT36:AT37)</f>
        <v>0</v>
      </c>
      <c r="AU38" s="139">
        <f>SUM(AU36:AU37)</f>
        <v>0</v>
      </c>
      <c r="AV38" s="139">
        <f>SUM(AV36:AV37)</f>
        <v>0</v>
      </c>
      <c r="AW38" s="140">
        <f t="shared" si="37"/>
        <v>0</v>
      </c>
      <c r="AX38" s="5"/>
      <c r="AY38" s="5"/>
      <c r="AZ38" s="5"/>
      <c r="BA38" s="5"/>
      <c r="BB38" s="5"/>
      <c r="BC38" s="5"/>
      <c r="BD38" s="5"/>
      <c r="BE38" s="5"/>
    </row>
    <row r="39" spans="1:9" s="5" customFormat="1" ht="12.75">
      <c r="A39" s="12" t="s">
        <v>41</v>
      </c>
      <c r="B39" s="12" t="s">
        <v>38</v>
      </c>
      <c r="C39" s="4"/>
      <c r="D39" s="4"/>
      <c r="E39" s="4"/>
      <c r="F39" s="4"/>
      <c r="G39" s="4"/>
      <c r="H39" s="4"/>
      <c r="I39" s="4"/>
    </row>
    <row r="40" spans="1:24" ht="13.5" thickBot="1">
      <c r="A40" s="12"/>
      <c r="W40" s="5"/>
      <c r="X40" s="5"/>
    </row>
    <row r="41" spans="1:24" ht="15.75">
      <c r="A41" s="6" t="s">
        <v>33</v>
      </c>
      <c r="B41" s="264">
        <v>42005</v>
      </c>
      <c r="C41" s="267">
        <v>42036</v>
      </c>
      <c r="D41" s="267">
        <v>42064</v>
      </c>
      <c r="E41" s="267">
        <v>42095</v>
      </c>
      <c r="F41" s="267">
        <v>42125</v>
      </c>
      <c r="G41" s="267">
        <v>42156</v>
      </c>
      <c r="H41" s="267">
        <v>42186</v>
      </c>
      <c r="I41" s="267">
        <v>42217</v>
      </c>
      <c r="J41" s="267">
        <v>42248</v>
      </c>
      <c r="K41" s="267">
        <v>42278</v>
      </c>
      <c r="L41" s="267">
        <v>42309</v>
      </c>
      <c r="M41" s="268">
        <v>42339</v>
      </c>
      <c r="W41" s="5"/>
      <c r="X41" s="5"/>
    </row>
    <row r="42" spans="1:24" ht="15">
      <c r="A42" s="84" t="s">
        <v>0</v>
      </c>
      <c r="B42" s="317">
        <f aca="true" t="shared" si="38" ref="B42:B47">IF(ISERROR(B33/E33),0,(B33/E33))</f>
        <v>0.15563643246322093</v>
      </c>
      <c r="C42" s="317">
        <f aca="true" t="shared" si="39" ref="C42:C47">IF(ISERROR(F33/I33),0,(F33/I33))</f>
        <v>0.15263113314403418</v>
      </c>
      <c r="D42" s="317">
        <f aca="true" t="shared" si="40" ref="D42:D47">J33/M33</f>
        <v>0.14942916039359813</v>
      </c>
      <c r="E42" s="317">
        <f aca="true" t="shared" si="41" ref="E42:E47">N33/Q33</f>
        <v>0.14552855857116284</v>
      </c>
      <c r="F42" s="317">
        <f aca="true" t="shared" si="42" ref="F42:F47">R33/U33</f>
        <v>0.14228151700535205</v>
      </c>
      <c r="G42" s="317">
        <f aca="true" t="shared" si="43" ref="G42:G47">V33/Y33</f>
        <v>0.1390341243693199</v>
      </c>
      <c r="H42" s="317">
        <f aca="true" t="shared" si="44" ref="H42:H47">Z33/AC33</f>
        <v>0.13993503076316555</v>
      </c>
      <c r="I42" s="317">
        <f aca="true" t="shared" si="45" ref="I42:I47">AD33/AG33</f>
        <v>0.14313142502002946</v>
      </c>
      <c r="J42" s="317">
        <f aca="true" t="shared" si="46" ref="J42:J47">AH33/AK33</f>
        <v>0.15215606062021184</v>
      </c>
      <c r="K42" s="317" t="e">
        <f aca="true" t="shared" si="47" ref="K42:K47">AL33/AO33</f>
        <v>#DIV/0!</v>
      </c>
      <c r="L42" s="317" t="e">
        <f aca="true" t="shared" si="48" ref="L42:L47">AP33/AS33</f>
        <v>#DIV/0!</v>
      </c>
      <c r="M42" s="317" t="e">
        <f aca="true" t="shared" si="49" ref="M42:M47">AT33/AW33</f>
        <v>#DIV/0!</v>
      </c>
      <c r="W42" s="5"/>
      <c r="X42" s="5"/>
    </row>
    <row r="43" spans="1:24" ht="15">
      <c r="A43" s="20" t="s">
        <v>39</v>
      </c>
      <c r="B43" s="317">
        <f t="shared" si="38"/>
        <v>0.1549480978487741</v>
      </c>
      <c r="C43" s="317">
        <f t="shared" si="39"/>
        <v>0.15163110834144394</v>
      </c>
      <c r="D43" s="317">
        <f t="shared" si="40"/>
        <v>0.14851429356305404</v>
      </c>
      <c r="E43" s="317">
        <f t="shared" si="41"/>
        <v>0.1438599241754796</v>
      </c>
      <c r="F43" s="317">
        <f t="shared" si="42"/>
        <v>0.14034208472646825</v>
      </c>
      <c r="G43" s="317">
        <f t="shared" si="43"/>
        <v>0.13657258035280556</v>
      </c>
      <c r="H43" s="317">
        <f t="shared" si="44"/>
        <v>0.13644237555157934</v>
      </c>
      <c r="I43" s="317">
        <f t="shared" si="45"/>
        <v>0.1398337033101528</v>
      </c>
      <c r="J43" s="317">
        <f t="shared" si="46"/>
        <v>0.14894698869687703</v>
      </c>
      <c r="K43" s="317" t="e">
        <f t="shared" si="47"/>
        <v>#DIV/0!</v>
      </c>
      <c r="L43" s="317" t="e">
        <f t="shared" si="48"/>
        <v>#DIV/0!</v>
      </c>
      <c r="M43" s="317" t="e">
        <f t="shared" si="49"/>
        <v>#DIV/0!</v>
      </c>
      <c r="W43" s="5"/>
      <c r="X43" s="5"/>
    </row>
    <row r="44" spans="1:24" ht="15">
      <c r="A44" s="20" t="s">
        <v>1</v>
      </c>
      <c r="B44" s="317">
        <f t="shared" si="38"/>
        <v>0.15650924867352622</v>
      </c>
      <c r="C44" s="317">
        <f t="shared" si="39"/>
        <v>0.15564750418170614</v>
      </c>
      <c r="D44" s="317">
        <f t="shared" si="40"/>
        <v>0.1523591768863022</v>
      </c>
      <c r="E44" s="317">
        <f t="shared" si="41"/>
        <v>0.14694100509832483</v>
      </c>
      <c r="F44" s="317">
        <f t="shared" si="42"/>
        <v>0.14387805177278862</v>
      </c>
      <c r="G44" s="317">
        <f t="shared" si="43"/>
        <v>0.13910712058860206</v>
      </c>
      <c r="H44" s="317">
        <f t="shared" si="44"/>
        <v>0.13801706347984108</v>
      </c>
      <c r="I44" s="317">
        <f t="shared" si="45"/>
        <v>0.1395043642800464</v>
      </c>
      <c r="J44" s="317">
        <f t="shared" si="46"/>
        <v>0.1494904076738609</v>
      </c>
      <c r="K44" s="317" t="e">
        <f t="shared" si="47"/>
        <v>#DIV/0!</v>
      </c>
      <c r="L44" s="317" t="e">
        <f t="shared" si="48"/>
        <v>#DIV/0!</v>
      </c>
      <c r="M44" s="317" t="e">
        <f t="shared" si="49"/>
        <v>#DIV/0!</v>
      </c>
      <c r="W44" s="5"/>
      <c r="X44" s="5"/>
    </row>
    <row r="45" spans="1:24" ht="15">
      <c r="A45" s="20" t="s">
        <v>2</v>
      </c>
      <c r="B45" s="317">
        <f t="shared" si="38"/>
        <v>0.15564114182147712</v>
      </c>
      <c r="C45" s="317">
        <f t="shared" si="39"/>
        <v>0.15125480443138142</v>
      </c>
      <c r="D45" s="317">
        <f t="shared" si="40"/>
        <v>0.1481654592194438</v>
      </c>
      <c r="E45" s="317">
        <f t="shared" si="41"/>
        <v>0.14104515474378487</v>
      </c>
      <c r="F45" s="317">
        <f t="shared" si="42"/>
        <v>0.13142554319024907</v>
      </c>
      <c r="G45" s="317">
        <f t="shared" si="43"/>
        <v>0.12179137083560895</v>
      </c>
      <c r="H45" s="317">
        <f t="shared" si="44"/>
        <v>0.11592994161801501</v>
      </c>
      <c r="I45" s="317">
        <f t="shared" si="45"/>
        <v>0.11835616438356164</v>
      </c>
      <c r="J45" s="317">
        <f t="shared" si="46"/>
        <v>0.13577023498694518</v>
      </c>
      <c r="K45" s="317" t="e">
        <f t="shared" si="47"/>
        <v>#DIV/0!</v>
      </c>
      <c r="L45" s="317" t="e">
        <f t="shared" si="48"/>
        <v>#DIV/0!</v>
      </c>
      <c r="M45" s="317" t="e">
        <f t="shared" si="49"/>
        <v>#DIV/0!</v>
      </c>
      <c r="W45" s="5"/>
      <c r="X45" s="5"/>
    </row>
    <row r="46" spans="1:24" ht="15">
      <c r="A46" s="20" t="s">
        <v>3</v>
      </c>
      <c r="B46" s="317">
        <f t="shared" si="38"/>
        <v>0.12504765535646206</v>
      </c>
      <c r="C46" s="317">
        <f t="shared" si="39"/>
        <v>0.1268882175226586</v>
      </c>
      <c r="D46" s="317">
        <f t="shared" si="40"/>
        <v>0.12548113933795227</v>
      </c>
      <c r="E46" s="317">
        <f t="shared" si="41"/>
        <v>0.12395709177592372</v>
      </c>
      <c r="F46" s="317">
        <f t="shared" si="42"/>
        <v>0.11588330632090761</v>
      </c>
      <c r="G46" s="317">
        <f t="shared" si="43"/>
        <v>0.1036311709506324</v>
      </c>
      <c r="H46" s="317">
        <f t="shared" si="44"/>
        <v>0.10227726727926488</v>
      </c>
      <c r="I46" s="317">
        <f t="shared" si="45"/>
        <v>0.10530482977038796</v>
      </c>
      <c r="J46" s="317">
        <f t="shared" si="46"/>
        <v>0.11989205859676176</v>
      </c>
      <c r="K46" s="317" t="e">
        <f t="shared" si="47"/>
        <v>#DIV/0!</v>
      </c>
      <c r="L46" s="317" t="e">
        <f t="shared" si="48"/>
        <v>#DIV/0!</v>
      </c>
      <c r="M46" s="317" t="e">
        <f t="shared" si="49"/>
        <v>#DIV/0!</v>
      </c>
      <c r="W46" s="5"/>
      <c r="X46" s="5"/>
    </row>
    <row r="47" spans="1:24" ht="15">
      <c r="A47" s="83" t="s">
        <v>13</v>
      </c>
      <c r="B47" s="318">
        <f t="shared" si="38"/>
        <v>0.1442376012505329</v>
      </c>
      <c r="C47" s="318">
        <f t="shared" si="39"/>
        <v>0.14212982605006363</v>
      </c>
      <c r="D47" s="318">
        <f t="shared" si="40"/>
        <v>0.13959575396248364</v>
      </c>
      <c r="E47" s="318">
        <f t="shared" si="41"/>
        <v>0.13438612788357332</v>
      </c>
      <c r="F47" s="318">
        <f t="shared" si="42"/>
        <v>0.12528035885933997</v>
      </c>
      <c r="G47" s="318">
        <f t="shared" si="43"/>
        <v>0.11451006052674628</v>
      </c>
      <c r="H47" s="318">
        <f t="shared" si="44"/>
        <v>0.11032786885245902</v>
      </c>
      <c r="I47" s="318">
        <f t="shared" si="45"/>
        <v>0.1130181347150259</v>
      </c>
      <c r="J47" s="318">
        <f t="shared" si="46"/>
        <v>0.12935865504358654</v>
      </c>
      <c r="K47" s="318" t="e">
        <f t="shared" si="47"/>
        <v>#DIV/0!</v>
      </c>
      <c r="L47" s="318" t="e">
        <f t="shared" si="48"/>
        <v>#DIV/0!</v>
      </c>
      <c r="M47" s="318" t="e">
        <f t="shared" si="49"/>
        <v>#DIV/0!</v>
      </c>
      <c r="W47" s="5"/>
      <c r="X47" s="5"/>
    </row>
    <row r="48" spans="1:24" ht="12.75">
      <c r="A48" s="12" t="s">
        <v>41</v>
      </c>
      <c r="B48" s="141"/>
      <c r="W48" s="5"/>
      <c r="X48" s="5"/>
    </row>
    <row r="49" s="5" customFormat="1" ht="13.5" thickBot="1">
      <c r="A49" s="12"/>
    </row>
    <row r="50" spans="1:13" ht="16.5" thickBot="1">
      <c r="A50" s="6" t="s">
        <v>37</v>
      </c>
      <c r="B50" s="264">
        <v>42005</v>
      </c>
      <c r="C50" s="267">
        <v>42036</v>
      </c>
      <c r="D50" s="267">
        <v>42064</v>
      </c>
      <c r="E50" s="267">
        <v>42095</v>
      </c>
      <c r="F50" s="267">
        <v>42125</v>
      </c>
      <c r="G50" s="267">
        <v>42156</v>
      </c>
      <c r="H50" s="267">
        <v>42186</v>
      </c>
      <c r="I50" s="267">
        <v>42217</v>
      </c>
      <c r="J50" s="267">
        <v>42248</v>
      </c>
      <c r="K50" s="267">
        <v>42278</v>
      </c>
      <c r="L50" s="267">
        <v>42309</v>
      </c>
      <c r="M50" s="268">
        <v>42339</v>
      </c>
    </row>
    <row r="51" spans="1:13" ht="15">
      <c r="A51" s="19" t="s">
        <v>0</v>
      </c>
      <c r="B51" s="66">
        <f aca="true" t="shared" si="50" ref="B51:B56">IF(ISERROR(D33/E33),0,(D33/E33))</f>
        <v>0.2220081709100559</v>
      </c>
      <c r="C51" s="66">
        <f aca="true" t="shared" si="51" ref="C51:C56">IF(ISERROR(H33/I33),0,(H33/I33))</f>
        <v>0.2238761484472129</v>
      </c>
      <c r="D51" s="66">
        <f aca="true" t="shared" si="52" ref="D51:D56">L33/M33</f>
        <v>0.22566705826854594</v>
      </c>
      <c r="E51" s="66">
        <f aca="true" t="shared" si="53" ref="E51:E56">P33/Q33</f>
        <v>0.2277827897932137</v>
      </c>
      <c r="F51" s="66">
        <f aca="true" t="shared" si="54" ref="F51:F56">T33/U33</f>
        <v>0.23001312270399682</v>
      </c>
      <c r="G51" s="66">
        <f aca="true" t="shared" si="55" ref="G51:G56">X33/Y33</f>
        <v>0.23258675423479894</v>
      </c>
      <c r="H51" s="66">
        <f aca="true" t="shared" si="56" ref="H51:H56">AB33/AC33</f>
        <v>0.23200332516906808</v>
      </c>
      <c r="I51" s="66">
        <f aca="true" t="shared" si="57" ref="I51:I56">AF33/AG33</f>
        <v>0.23167471016284996</v>
      </c>
      <c r="J51" s="66">
        <f aca="true" t="shared" si="58" ref="J51:J56">AJ33/AK33</f>
        <v>0.22945198489994814</v>
      </c>
      <c r="K51" s="66" t="e">
        <f aca="true" t="shared" si="59" ref="K51:K56">AN33/AO33</f>
        <v>#DIV/0!</v>
      </c>
      <c r="L51" s="66" t="e">
        <f aca="true" t="shared" si="60" ref="L51:L56">AR33/AS33</f>
        <v>#DIV/0!</v>
      </c>
      <c r="M51" s="66" t="e">
        <f aca="true" t="shared" si="61" ref="M51:M56">AV33/AW33</f>
        <v>#DIV/0!</v>
      </c>
    </row>
    <row r="52" spans="1:13" ht="15">
      <c r="A52" s="20" t="s">
        <v>39</v>
      </c>
      <c r="B52" s="66">
        <f t="shared" si="50"/>
        <v>0.2211685637158044</v>
      </c>
      <c r="C52" s="66">
        <f t="shared" si="51"/>
        <v>0.22296715377020943</v>
      </c>
      <c r="D52" s="66">
        <f t="shared" si="52"/>
        <v>0.22516808187674114</v>
      </c>
      <c r="E52" s="66">
        <f t="shared" si="53"/>
        <v>0.227954590804139</v>
      </c>
      <c r="F52" s="66">
        <f t="shared" si="54"/>
        <v>0.23012679615960135</v>
      </c>
      <c r="G52" s="66">
        <f t="shared" si="55"/>
        <v>0.23371373882528657</v>
      </c>
      <c r="H52" s="66">
        <f t="shared" si="56"/>
        <v>0.23347400537500268</v>
      </c>
      <c r="I52" s="66">
        <f t="shared" si="57"/>
        <v>0.2326996384397148</v>
      </c>
      <c r="J52" s="66">
        <f t="shared" si="58"/>
        <v>0.22976947126120864</v>
      </c>
      <c r="K52" s="66" t="e">
        <f t="shared" si="59"/>
        <v>#DIV/0!</v>
      </c>
      <c r="L52" s="66" t="e">
        <f t="shared" si="60"/>
        <v>#DIV/0!</v>
      </c>
      <c r="M52" s="66" t="e">
        <f t="shared" si="61"/>
        <v>#DIV/0!</v>
      </c>
    </row>
    <row r="53" spans="1:13" ht="15">
      <c r="A53" s="20" t="s">
        <v>1</v>
      </c>
      <c r="B53" s="66">
        <f t="shared" si="50"/>
        <v>0.2559141676193826</v>
      </c>
      <c r="C53" s="66">
        <f t="shared" si="51"/>
        <v>0.2569475012471755</v>
      </c>
      <c r="D53" s="66">
        <f t="shared" si="52"/>
        <v>0.26023695697360216</v>
      </c>
      <c r="E53" s="66">
        <f t="shared" si="53"/>
        <v>0.265052197135227</v>
      </c>
      <c r="F53" s="66">
        <f t="shared" si="54"/>
        <v>0.26775855723224146</v>
      </c>
      <c r="G53" s="66">
        <f t="shared" si="55"/>
        <v>0.274254894625265</v>
      </c>
      <c r="H53" s="66">
        <f t="shared" si="56"/>
        <v>0.2757261219083993</v>
      </c>
      <c r="I53" s="66">
        <f t="shared" si="57"/>
        <v>0.27629249832143077</v>
      </c>
      <c r="J53" s="66">
        <f t="shared" si="58"/>
        <v>0.27314148681055156</v>
      </c>
      <c r="K53" s="66" t="e">
        <f t="shared" si="59"/>
        <v>#DIV/0!</v>
      </c>
      <c r="L53" s="66" t="e">
        <f t="shared" si="60"/>
        <v>#DIV/0!</v>
      </c>
      <c r="M53" s="66" t="e">
        <f t="shared" si="61"/>
        <v>#DIV/0!</v>
      </c>
    </row>
    <row r="54" spans="1:13" ht="15">
      <c r="A54" s="20" t="s">
        <v>2</v>
      </c>
      <c r="B54" s="66">
        <f t="shared" si="50"/>
        <v>0.2643860444041686</v>
      </c>
      <c r="C54" s="66">
        <f t="shared" si="51"/>
        <v>0.2670133393624237</v>
      </c>
      <c r="D54" s="66">
        <f t="shared" si="52"/>
        <v>0.26922178078990416</v>
      </c>
      <c r="E54" s="66">
        <f t="shared" si="53"/>
        <v>0.278285134449518</v>
      </c>
      <c r="F54" s="66">
        <f t="shared" si="54"/>
        <v>0.29040805511393747</v>
      </c>
      <c r="G54" s="66">
        <f t="shared" si="55"/>
        <v>0.2973784817039869</v>
      </c>
      <c r="H54" s="66">
        <f t="shared" si="56"/>
        <v>0.30386433138726715</v>
      </c>
      <c r="I54" s="66">
        <f t="shared" si="57"/>
        <v>0.3082191780821918</v>
      </c>
      <c r="J54" s="66">
        <f t="shared" si="58"/>
        <v>0.29765013054830286</v>
      </c>
      <c r="K54" s="66" t="e">
        <f t="shared" si="59"/>
        <v>#DIV/0!</v>
      </c>
      <c r="L54" s="66" t="e">
        <f t="shared" si="60"/>
        <v>#DIV/0!</v>
      </c>
      <c r="M54" s="66" t="e">
        <f t="shared" si="61"/>
        <v>#DIV/0!</v>
      </c>
    </row>
    <row r="55" spans="1:13" ht="15">
      <c r="A55" s="20" t="s">
        <v>3</v>
      </c>
      <c r="B55" s="66">
        <f t="shared" si="50"/>
        <v>0.27487609607319863</v>
      </c>
      <c r="C55" s="66">
        <f t="shared" si="51"/>
        <v>0.2753021148036254</v>
      </c>
      <c r="D55" s="66">
        <f t="shared" si="52"/>
        <v>0.2779060816012317</v>
      </c>
      <c r="E55" s="66">
        <f t="shared" si="53"/>
        <v>0.27930075486690503</v>
      </c>
      <c r="F55" s="66">
        <f t="shared" si="54"/>
        <v>0.2807941653160454</v>
      </c>
      <c r="G55" s="66">
        <f t="shared" si="55"/>
        <v>0.2876376988984088</v>
      </c>
      <c r="H55" s="66">
        <f t="shared" si="56"/>
        <v>0.28965241709948064</v>
      </c>
      <c r="I55" s="66">
        <f t="shared" si="57"/>
        <v>0.2850356294536817</v>
      </c>
      <c r="J55" s="66">
        <f t="shared" si="58"/>
        <v>0.28218966846569005</v>
      </c>
      <c r="K55" s="66" t="e">
        <f t="shared" si="59"/>
        <v>#DIV/0!</v>
      </c>
      <c r="L55" s="66" t="e">
        <f t="shared" si="60"/>
        <v>#DIV/0!</v>
      </c>
      <c r="M55" s="66" t="e">
        <f t="shared" si="61"/>
        <v>#DIV/0!</v>
      </c>
    </row>
    <row r="56" spans="1:13" ht="15.75" thickBot="1">
      <c r="A56" s="25" t="s">
        <v>13</v>
      </c>
      <c r="B56" s="96">
        <f t="shared" si="50"/>
        <v>0.26829614892709963</v>
      </c>
      <c r="C56" s="96">
        <f t="shared" si="51"/>
        <v>0.2701173808513647</v>
      </c>
      <c r="D56" s="96">
        <f t="shared" si="52"/>
        <v>0.27250254471426494</v>
      </c>
      <c r="E56" s="96">
        <f t="shared" si="53"/>
        <v>0.2786809103576405</v>
      </c>
      <c r="F56" s="96">
        <f t="shared" si="54"/>
        <v>0.28660685677667413</v>
      </c>
      <c r="G56" s="96">
        <f t="shared" si="55"/>
        <v>0.2934729265499755</v>
      </c>
      <c r="H56" s="96">
        <f t="shared" si="56"/>
        <v>0.2980327868852459</v>
      </c>
      <c r="I56" s="96">
        <f t="shared" si="57"/>
        <v>0.29873704663212436</v>
      </c>
      <c r="J56" s="96">
        <f t="shared" si="58"/>
        <v>0.29140722291407223</v>
      </c>
      <c r="K56" s="96" t="e">
        <f t="shared" si="59"/>
        <v>#DIV/0!</v>
      </c>
      <c r="L56" s="96" t="e">
        <f t="shared" si="60"/>
        <v>#DIV/0!</v>
      </c>
      <c r="M56" s="96" t="e">
        <f t="shared" si="61"/>
        <v>#DIV/0!</v>
      </c>
    </row>
    <row r="57" spans="1:2" ht="12.75">
      <c r="A57" s="12" t="s">
        <v>41</v>
      </c>
      <c r="B57" s="12" t="s">
        <v>38</v>
      </c>
    </row>
  </sheetData>
  <sheetProtection/>
  <mergeCells count="48"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Z12:AC12"/>
    <mergeCell ref="AD12:AG12"/>
    <mergeCell ref="AH12:AK12"/>
    <mergeCell ref="AL12:AO12"/>
    <mergeCell ref="AP12:AS12"/>
    <mergeCell ref="AT12:AW12"/>
    <mergeCell ref="B12:E12"/>
    <mergeCell ref="F12:I12"/>
    <mergeCell ref="J12:M12"/>
    <mergeCell ref="N12:Q12"/>
    <mergeCell ref="R12:U12"/>
    <mergeCell ref="V12:Y12"/>
    <mergeCell ref="AT2:AW2"/>
    <mergeCell ref="AL2:AO2"/>
    <mergeCell ref="AP2:AS2"/>
    <mergeCell ref="AH2:AK2"/>
    <mergeCell ref="Z2:AC2"/>
    <mergeCell ref="V2:Y2"/>
    <mergeCell ref="B21:E21"/>
    <mergeCell ref="F21:I21"/>
    <mergeCell ref="J21:M21"/>
    <mergeCell ref="N21:Q21"/>
    <mergeCell ref="AD2:AG2"/>
    <mergeCell ref="N2:Q2"/>
    <mergeCell ref="B2:E2"/>
    <mergeCell ref="F2:I2"/>
    <mergeCell ref="R2:U2"/>
    <mergeCell ref="J2:M2"/>
    <mergeCell ref="AH21:AK21"/>
    <mergeCell ref="AL21:AO21"/>
    <mergeCell ref="AP21:AS21"/>
    <mergeCell ref="AT21:AW21"/>
    <mergeCell ref="R21:U21"/>
    <mergeCell ref="V21:Y21"/>
    <mergeCell ref="Z21:AC21"/>
    <mergeCell ref="AD21:AG21"/>
  </mergeCells>
  <conditionalFormatting sqref="B42:M47">
    <cfRule type="cellIs" priority="1" dxfId="8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48"/>
  <sheetViews>
    <sheetView showGridLines="0" zoomScale="80" zoomScaleNormal="80" zoomScalePageLayoutView="0" workbookViewId="0" topLeftCell="A1">
      <pane ySplit="1" topLeftCell="A30" activePane="bottomLeft" state="frozen"/>
      <selection pane="topLeft" activeCell="A1" sqref="A1"/>
      <selection pane="bottomLeft" activeCell="A31" sqref="A31"/>
    </sheetView>
  </sheetViews>
  <sheetFormatPr defaultColWidth="11.421875" defaultRowHeight="12.75"/>
  <cols>
    <col min="1" max="1" width="27.8515625" style="2" customWidth="1"/>
    <col min="2" max="37" width="13.00390625" style="2" customWidth="1"/>
    <col min="38" max="38" width="13.7109375" style="2" customWidth="1"/>
    <col min="39" max="39" width="11.421875" style="2" customWidth="1"/>
    <col min="40" max="40" width="13.140625" style="2" customWidth="1"/>
    <col min="41" max="41" width="11.421875" style="2" customWidth="1"/>
    <col min="42" max="42" width="12.421875" style="2" customWidth="1"/>
    <col min="43" max="43" width="11.421875" style="2" customWidth="1"/>
    <col min="44" max="44" width="12.421875" style="2" customWidth="1"/>
    <col min="45" max="45" width="13.00390625" style="2" customWidth="1"/>
    <col min="46" max="46" width="12.7109375" style="2" customWidth="1"/>
    <col min="47" max="47" width="11.421875" style="2" customWidth="1"/>
    <col min="48" max="48" width="12.140625" style="2" customWidth="1"/>
    <col min="49" max="49" width="11.421875" style="2" customWidth="1"/>
    <col min="50" max="50" width="12.140625" style="2" customWidth="1"/>
    <col min="51" max="51" width="11.421875" style="2" customWidth="1"/>
    <col min="52" max="52" width="12.140625" style="2" customWidth="1"/>
    <col min="53" max="16384" width="11.421875" style="2" customWidth="1"/>
  </cols>
  <sheetData>
    <row r="1" spans="1:4" s="5" customFormat="1" ht="16.5" thickBot="1">
      <c r="A1" s="159" t="s">
        <v>28</v>
      </c>
      <c r="B1" s="160"/>
      <c r="C1" s="160"/>
      <c r="D1" s="160"/>
    </row>
    <row r="2" spans="1:29" s="5" customFormat="1" ht="15">
      <c r="A2" s="160"/>
      <c r="B2" s="330" t="s">
        <v>95</v>
      </c>
      <c r="C2" s="332"/>
      <c r="D2" s="330" t="s">
        <v>96</v>
      </c>
      <c r="E2" s="332"/>
      <c r="F2" s="330" t="s">
        <v>97</v>
      </c>
      <c r="G2" s="332"/>
      <c r="H2" s="330" t="s">
        <v>86</v>
      </c>
      <c r="I2" s="332"/>
      <c r="J2" s="330" t="s">
        <v>87</v>
      </c>
      <c r="K2" s="332"/>
      <c r="L2" s="330" t="s">
        <v>88</v>
      </c>
      <c r="M2" s="332"/>
      <c r="N2" s="330" t="s">
        <v>89</v>
      </c>
      <c r="O2" s="332"/>
      <c r="P2" s="330" t="s">
        <v>90</v>
      </c>
      <c r="Q2" s="332"/>
      <c r="R2" s="330" t="s">
        <v>91</v>
      </c>
      <c r="S2" s="332"/>
      <c r="T2" s="330" t="s">
        <v>92</v>
      </c>
      <c r="U2" s="332"/>
      <c r="V2" s="330" t="s">
        <v>93</v>
      </c>
      <c r="W2" s="332"/>
      <c r="X2" s="330" t="s">
        <v>94</v>
      </c>
      <c r="Y2" s="332"/>
      <c r="Z2" s="133"/>
      <c r="AA2" s="133"/>
      <c r="AB2" s="133"/>
      <c r="AC2" s="133"/>
    </row>
    <row r="3" spans="1:29" s="245" customFormat="1" ht="45.75" thickBot="1">
      <c r="A3" s="242"/>
      <c r="B3" s="243" t="s">
        <v>9</v>
      </c>
      <c r="C3" s="244" t="s">
        <v>40</v>
      </c>
      <c r="D3" s="243" t="s">
        <v>9</v>
      </c>
      <c r="E3" s="244" t="s">
        <v>40</v>
      </c>
      <c r="F3" s="243" t="s">
        <v>9</v>
      </c>
      <c r="G3" s="244" t="s">
        <v>40</v>
      </c>
      <c r="H3" s="243" t="s">
        <v>9</v>
      </c>
      <c r="I3" s="244" t="s">
        <v>40</v>
      </c>
      <c r="J3" s="243" t="s">
        <v>9</v>
      </c>
      <c r="K3" s="244" t="s">
        <v>40</v>
      </c>
      <c r="L3" s="243" t="s">
        <v>9</v>
      </c>
      <c r="M3" s="244" t="s">
        <v>40</v>
      </c>
      <c r="N3" s="243" t="s">
        <v>9</v>
      </c>
      <c r="O3" s="244" t="s">
        <v>40</v>
      </c>
      <c r="P3" s="243" t="s">
        <v>9</v>
      </c>
      <c r="Q3" s="244" t="s">
        <v>40</v>
      </c>
      <c r="R3" s="243" t="s">
        <v>9</v>
      </c>
      <c r="S3" s="244" t="s">
        <v>40</v>
      </c>
      <c r="T3" s="243" t="s">
        <v>9</v>
      </c>
      <c r="U3" s="244" t="s">
        <v>40</v>
      </c>
      <c r="V3" s="243" t="s">
        <v>9</v>
      </c>
      <c r="W3" s="244" t="s">
        <v>40</v>
      </c>
      <c r="X3" s="243" t="s">
        <v>9</v>
      </c>
      <c r="Y3" s="244" t="s">
        <v>40</v>
      </c>
      <c r="Z3" s="134"/>
      <c r="AA3" s="134"/>
      <c r="AB3" s="134"/>
      <c r="AC3" s="134"/>
    </row>
    <row r="4" spans="1:29" s="5" customFormat="1" ht="15">
      <c r="A4" s="246" t="s">
        <v>0</v>
      </c>
      <c r="B4" s="247">
        <v>4658164</v>
      </c>
      <c r="C4" s="248">
        <v>264818</v>
      </c>
      <c r="D4" s="247">
        <v>4644675</v>
      </c>
      <c r="E4" s="248">
        <v>262516</v>
      </c>
      <c r="F4" s="247">
        <v>4614183</v>
      </c>
      <c r="G4" s="248">
        <v>260789</v>
      </c>
      <c r="H4" s="247">
        <v>4546572</v>
      </c>
      <c r="I4" s="248">
        <v>258800</v>
      </c>
      <c r="J4" s="247">
        <v>4519997</v>
      </c>
      <c r="K4" s="248">
        <v>258170</v>
      </c>
      <c r="L4" s="247">
        <v>4509919</v>
      </c>
      <c r="M4" s="248">
        <v>259028</v>
      </c>
      <c r="N4" s="247">
        <v>4613366</v>
      </c>
      <c r="O4" s="248">
        <v>264759</v>
      </c>
      <c r="P4" s="247">
        <v>4741226</v>
      </c>
      <c r="Q4" s="248">
        <v>271507</v>
      </c>
      <c r="R4" s="247">
        <v>4848737</v>
      </c>
      <c r="S4" s="248">
        <v>274914</v>
      </c>
      <c r="T4" s="247">
        <v>4958247</v>
      </c>
      <c r="U4" s="248">
        <v>281225</v>
      </c>
      <c r="V4" s="247">
        <v>5004273</v>
      </c>
      <c r="W4" s="248">
        <v>282161</v>
      </c>
      <c r="X4" s="247">
        <v>4985691</v>
      </c>
      <c r="Y4" s="248">
        <v>283948</v>
      </c>
      <c r="Z4" s="135"/>
      <c r="AA4" s="135"/>
      <c r="AB4" s="135"/>
      <c r="AC4" s="135"/>
    </row>
    <row r="5" spans="1:29" s="5" customFormat="1" ht="15">
      <c r="A5" s="249" t="s">
        <v>39</v>
      </c>
      <c r="B5" s="247">
        <v>232039</v>
      </c>
      <c r="C5" s="248">
        <v>12564</v>
      </c>
      <c r="D5" s="247">
        <v>229794</v>
      </c>
      <c r="E5" s="248">
        <v>12409</v>
      </c>
      <c r="F5" s="247">
        <v>226485</v>
      </c>
      <c r="G5" s="248">
        <v>12177</v>
      </c>
      <c r="H5" s="247">
        <v>222081</v>
      </c>
      <c r="I5" s="248">
        <v>12024</v>
      </c>
      <c r="J5" s="247">
        <v>218207</v>
      </c>
      <c r="K5" s="248">
        <v>11880</v>
      </c>
      <c r="L5" s="247">
        <v>217441</v>
      </c>
      <c r="M5" s="248">
        <v>11956</v>
      </c>
      <c r="N5" s="247">
        <v>222546</v>
      </c>
      <c r="O5" s="248">
        <v>12425</v>
      </c>
      <c r="P5" s="247">
        <v>229540</v>
      </c>
      <c r="Q5" s="248">
        <v>12823</v>
      </c>
      <c r="R5" s="247">
        <v>236593</v>
      </c>
      <c r="S5" s="248">
        <v>13076</v>
      </c>
      <c r="T5" s="247">
        <v>242643</v>
      </c>
      <c r="U5" s="248">
        <v>13478</v>
      </c>
      <c r="V5" s="247">
        <v>246671</v>
      </c>
      <c r="W5" s="248">
        <v>13423</v>
      </c>
      <c r="X5" s="247">
        <v>247119</v>
      </c>
      <c r="Y5" s="248">
        <v>13595</v>
      </c>
      <c r="Z5" s="135"/>
      <c r="AA5" s="135"/>
      <c r="AB5" s="135"/>
      <c r="AC5" s="135"/>
    </row>
    <row r="6" spans="1:29" s="5" customFormat="1" ht="15">
      <c r="A6" s="249" t="s">
        <v>1</v>
      </c>
      <c r="B6" s="247">
        <v>28072</v>
      </c>
      <c r="C6" s="248">
        <v>895</v>
      </c>
      <c r="D6" s="247">
        <v>28103</v>
      </c>
      <c r="E6" s="248">
        <v>916</v>
      </c>
      <c r="F6" s="247">
        <v>27762</v>
      </c>
      <c r="G6" s="248">
        <v>899</v>
      </c>
      <c r="H6" s="247">
        <v>27050</v>
      </c>
      <c r="I6" s="248">
        <v>889</v>
      </c>
      <c r="J6" s="247">
        <v>26389</v>
      </c>
      <c r="K6" s="248">
        <v>897</v>
      </c>
      <c r="L6" s="247">
        <v>26345</v>
      </c>
      <c r="M6" s="248">
        <v>906</v>
      </c>
      <c r="N6" s="247">
        <v>26674</v>
      </c>
      <c r="O6" s="248">
        <v>923</v>
      </c>
      <c r="P6" s="247">
        <v>27397</v>
      </c>
      <c r="Q6" s="248">
        <v>955</v>
      </c>
      <c r="R6" s="247">
        <v>28322</v>
      </c>
      <c r="S6" s="248">
        <v>981</v>
      </c>
      <c r="T6" s="247">
        <v>29272</v>
      </c>
      <c r="U6" s="248">
        <v>1001</v>
      </c>
      <c r="V6" s="247">
        <v>29835</v>
      </c>
      <c r="W6" s="248">
        <v>994</v>
      </c>
      <c r="X6" s="247">
        <v>29824</v>
      </c>
      <c r="Y6" s="248">
        <v>1010</v>
      </c>
      <c r="Z6" s="135"/>
      <c r="AA6" s="135"/>
      <c r="AB6" s="135"/>
      <c r="AC6" s="135"/>
    </row>
    <row r="7" spans="1:29" s="5" customFormat="1" ht="15">
      <c r="A7" s="249" t="s">
        <v>2</v>
      </c>
      <c r="B7" s="247">
        <v>3750</v>
      </c>
      <c r="C7" s="248">
        <v>127</v>
      </c>
      <c r="D7" s="247">
        <v>3727</v>
      </c>
      <c r="E7" s="248">
        <v>129</v>
      </c>
      <c r="F7" s="247">
        <v>3581</v>
      </c>
      <c r="G7" s="248">
        <v>123</v>
      </c>
      <c r="H7" s="247">
        <v>3271</v>
      </c>
      <c r="I7" s="248">
        <v>124</v>
      </c>
      <c r="J7" s="247">
        <v>3043</v>
      </c>
      <c r="K7" s="248">
        <v>118</v>
      </c>
      <c r="L7" s="247">
        <v>2916</v>
      </c>
      <c r="M7" s="248">
        <v>117</v>
      </c>
      <c r="N7" s="247">
        <v>2857</v>
      </c>
      <c r="O7" s="248">
        <v>122</v>
      </c>
      <c r="P7" s="247">
        <v>2880</v>
      </c>
      <c r="Q7" s="248">
        <v>132</v>
      </c>
      <c r="R7" s="247">
        <v>3089</v>
      </c>
      <c r="S7" s="248">
        <v>139</v>
      </c>
      <c r="T7" s="247">
        <v>3475</v>
      </c>
      <c r="U7" s="248">
        <v>139</v>
      </c>
      <c r="V7" s="247">
        <v>3698</v>
      </c>
      <c r="W7" s="248">
        <v>137</v>
      </c>
      <c r="X7" s="247">
        <v>3775</v>
      </c>
      <c r="Y7" s="248">
        <v>141</v>
      </c>
      <c r="Z7" s="135"/>
      <c r="AA7" s="135"/>
      <c r="AB7" s="135"/>
      <c r="AC7" s="135"/>
    </row>
    <row r="8" spans="1:29" s="5" customFormat="1" ht="15">
      <c r="A8" s="250" t="s">
        <v>3</v>
      </c>
      <c r="B8" s="247">
        <v>2156</v>
      </c>
      <c r="C8" s="248">
        <v>69</v>
      </c>
      <c r="D8" s="247">
        <v>2148</v>
      </c>
      <c r="E8" s="248">
        <v>62</v>
      </c>
      <c r="F8" s="247">
        <v>2112</v>
      </c>
      <c r="G8" s="248">
        <v>66</v>
      </c>
      <c r="H8" s="247">
        <v>2072</v>
      </c>
      <c r="I8" s="248">
        <v>58</v>
      </c>
      <c r="J8" s="247">
        <v>1980</v>
      </c>
      <c r="K8" s="248">
        <v>61</v>
      </c>
      <c r="L8" s="247">
        <v>1992</v>
      </c>
      <c r="M8" s="248">
        <v>59</v>
      </c>
      <c r="N8" s="247">
        <v>2040</v>
      </c>
      <c r="O8" s="248">
        <v>59</v>
      </c>
      <c r="P8" s="247">
        <v>2105</v>
      </c>
      <c r="Q8" s="248">
        <v>59</v>
      </c>
      <c r="R8" s="247">
        <v>2134</v>
      </c>
      <c r="S8" s="248">
        <v>63</v>
      </c>
      <c r="T8" s="247">
        <v>2236</v>
      </c>
      <c r="U8" s="248">
        <v>71</v>
      </c>
      <c r="V8" s="247">
        <v>2311</v>
      </c>
      <c r="W8" s="248">
        <v>68</v>
      </c>
      <c r="X8" s="247">
        <v>2278</v>
      </c>
      <c r="Y8" s="248">
        <v>69</v>
      </c>
      <c r="Z8" s="135"/>
      <c r="AA8" s="135"/>
      <c r="AB8" s="135"/>
      <c r="AC8" s="135"/>
    </row>
    <row r="9" spans="1:29" s="5" customFormat="1" ht="15.75" thickBot="1">
      <c r="A9" s="251" t="s">
        <v>13</v>
      </c>
      <c r="B9" s="252">
        <f aca="true" t="shared" si="0" ref="B9:Y9">SUM(B7:B8)</f>
        <v>5906</v>
      </c>
      <c r="C9" s="253">
        <f t="shared" si="0"/>
        <v>196</v>
      </c>
      <c r="D9" s="252">
        <f t="shared" si="0"/>
        <v>5875</v>
      </c>
      <c r="E9" s="253">
        <f t="shared" si="0"/>
        <v>191</v>
      </c>
      <c r="F9" s="252">
        <f t="shared" si="0"/>
        <v>5693</v>
      </c>
      <c r="G9" s="253">
        <f t="shared" si="0"/>
        <v>189</v>
      </c>
      <c r="H9" s="252">
        <f t="shared" si="0"/>
        <v>5343</v>
      </c>
      <c r="I9" s="253">
        <f t="shared" si="0"/>
        <v>182</v>
      </c>
      <c r="J9" s="252">
        <f t="shared" si="0"/>
        <v>5023</v>
      </c>
      <c r="K9" s="253">
        <f t="shared" si="0"/>
        <v>179</v>
      </c>
      <c r="L9" s="252">
        <f t="shared" si="0"/>
        <v>4908</v>
      </c>
      <c r="M9" s="253">
        <f t="shared" si="0"/>
        <v>176</v>
      </c>
      <c r="N9" s="252">
        <f t="shared" si="0"/>
        <v>4897</v>
      </c>
      <c r="O9" s="253">
        <f t="shared" si="0"/>
        <v>181</v>
      </c>
      <c r="P9" s="252">
        <f t="shared" si="0"/>
        <v>4985</v>
      </c>
      <c r="Q9" s="253">
        <f t="shared" si="0"/>
        <v>191</v>
      </c>
      <c r="R9" s="252">
        <f t="shared" si="0"/>
        <v>5223</v>
      </c>
      <c r="S9" s="253">
        <f t="shared" si="0"/>
        <v>202</v>
      </c>
      <c r="T9" s="252">
        <f t="shared" si="0"/>
        <v>5711</v>
      </c>
      <c r="U9" s="253">
        <f t="shared" si="0"/>
        <v>210</v>
      </c>
      <c r="V9" s="252">
        <f t="shared" si="0"/>
        <v>6009</v>
      </c>
      <c r="W9" s="253">
        <f t="shared" si="0"/>
        <v>205</v>
      </c>
      <c r="X9" s="252">
        <f t="shared" si="0"/>
        <v>6053</v>
      </c>
      <c r="Y9" s="253">
        <f t="shared" si="0"/>
        <v>210</v>
      </c>
      <c r="Z9" s="136"/>
      <c r="AA9" s="136"/>
      <c r="AB9" s="136"/>
      <c r="AC9" s="136"/>
    </row>
    <row r="10" spans="1:4" s="5" customFormat="1" ht="12.75">
      <c r="A10" s="12" t="s">
        <v>41</v>
      </c>
      <c r="B10" s="254"/>
      <c r="C10" s="254"/>
      <c r="D10" s="254"/>
    </row>
    <row r="11" spans="1:5" s="5" customFormat="1" ht="13.5" thickBot="1">
      <c r="A11" s="12"/>
      <c r="B11" s="12"/>
      <c r="C11" s="254"/>
      <c r="D11" s="254"/>
      <c r="E11" s="254"/>
    </row>
    <row r="12" spans="1:29" s="5" customFormat="1" ht="15">
      <c r="A12" s="160"/>
      <c r="B12" s="330" t="s">
        <v>116</v>
      </c>
      <c r="C12" s="332"/>
      <c r="D12" s="330" t="s">
        <v>117</v>
      </c>
      <c r="E12" s="332"/>
      <c r="F12" s="330" t="s">
        <v>118</v>
      </c>
      <c r="G12" s="332"/>
      <c r="H12" s="330" t="s">
        <v>119</v>
      </c>
      <c r="I12" s="332"/>
      <c r="J12" s="330" t="s">
        <v>120</v>
      </c>
      <c r="K12" s="332"/>
      <c r="L12" s="330" t="s">
        <v>121</v>
      </c>
      <c r="M12" s="332"/>
      <c r="N12" s="330" t="s">
        <v>122</v>
      </c>
      <c r="O12" s="332"/>
      <c r="P12" s="330" t="s">
        <v>123</v>
      </c>
      <c r="Q12" s="332"/>
      <c r="R12" s="330" t="s">
        <v>124</v>
      </c>
      <c r="S12" s="332"/>
      <c r="T12" s="330" t="s">
        <v>125</v>
      </c>
      <c r="U12" s="332"/>
      <c r="V12" s="330" t="s">
        <v>126</v>
      </c>
      <c r="W12" s="332"/>
      <c r="X12" s="330" t="s">
        <v>127</v>
      </c>
      <c r="Y12" s="332"/>
      <c r="Z12" s="133"/>
      <c r="AA12" s="133"/>
      <c r="AB12" s="133"/>
      <c r="AC12" s="133"/>
    </row>
    <row r="13" spans="1:29" s="245" customFormat="1" ht="45.75" thickBot="1">
      <c r="A13" s="242"/>
      <c r="B13" s="243" t="s">
        <v>9</v>
      </c>
      <c r="C13" s="244" t="s">
        <v>40</v>
      </c>
      <c r="D13" s="243" t="s">
        <v>9</v>
      </c>
      <c r="E13" s="244" t="s">
        <v>40</v>
      </c>
      <c r="F13" s="243" t="s">
        <v>9</v>
      </c>
      <c r="G13" s="244" t="s">
        <v>40</v>
      </c>
      <c r="H13" s="243" t="s">
        <v>9</v>
      </c>
      <c r="I13" s="244" t="s">
        <v>40</v>
      </c>
      <c r="J13" s="243" t="s">
        <v>9</v>
      </c>
      <c r="K13" s="244" t="s">
        <v>40</v>
      </c>
      <c r="L13" s="243" t="s">
        <v>9</v>
      </c>
      <c r="M13" s="244" t="s">
        <v>40</v>
      </c>
      <c r="N13" s="243" t="s">
        <v>9</v>
      </c>
      <c r="O13" s="244" t="s">
        <v>40</v>
      </c>
      <c r="P13" s="243" t="s">
        <v>9</v>
      </c>
      <c r="Q13" s="244" t="s">
        <v>40</v>
      </c>
      <c r="R13" s="243" t="s">
        <v>9</v>
      </c>
      <c r="S13" s="244" t="s">
        <v>40</v>
      </c>
      <c r="T13" s="243" t="s">
        <v>9</v>
      </c>
      <c r="U13" s="244" t="s">
        <v>40</v>
      </c>
      <c r="V13" s="243" t="s">
        <v>9</v>
      </c>
      <c r="W13" s="244" t="s">
        <v>40</v>
      </c>
      <c r="X13" s="243" t="s">
        <v>9</v>
      </c>
      <c r="Y13" s="244" t="s">
        <v>40</v>
      </c>
      <c r="Z13" s="134"/>
      <c r="AA13" s="134"/>
      <c r="AB13" s="134"/>
      <c r="AC13" s="134"/>
    </row>
    <row r="14" spans="1:29" s="5" customFormat="1" ht="15">
      <c r="A14" s="246" t="s">
        <v>0</v>
      </c>
      <c r="B14" s="247">
        <v>5101539</v>
      </c>
      <c r="C14" s="248">
        <v>288874</v>
      </c>
      <c r="D14" s="247">
        <v>5087141</v>
      </c>
      <c r="E14" s="248">
        <v>286632</v>
      </c>
      <c r="F14" s="247">
        <v>5053427</v>
      </c>
      <c r="G14" s="248">
        <v>284860</v>
      </c>
      <c r="H14" s="247">
        <v>5034376</v>
      </c>
      <c r="I14" s="248">
        <v>283954</v>
      </c>
      <c r="J14" s="247">
        <v>4968929</v>
      </c>
      <c r="K14" s="248">
        <v>282020</v>
      </c>
      <c r="L14" s="247">
        <v>4913060</v>
      </c>
      <c r="M14" s="248">
        <v>281265</v>
      </c>
      <c r="N14" s="247">
        <v>5029302</v>
      </c>
      <c r="O14" s="248">
        <v>288055</v>
      </c>
      <c r="P14" s="247">
        <v>5052685</v>
      </c>
      <c r="Q14" s="248">
        <v>289903</v>
      </c>
      <c r="R14" s="247">
        <v>5199072</v>
      </c>
      <c r="S14" s="248">
        <v>295892</v>
      </c>
      <c r="T14" s="247">
        <v>5287589</v>
      </c>
      <c r="U14" s="248">
        <v>301411</v>
      </c>
      <c r="V14" s="247">
        <v>5281297</v>
      </c>
      <c r="W14" s="248">
        <v>301416</v>
      </c>
      <c r="X14" s="247">
        <v>5276713</v>
      </c>
      <c r="Y14" s="248">
        <v>304495</v>
      </c>
      <c r="Z14" s="135"/>
      <c r="AA14" s="135"/>
      <c r="AB14" s="135"/>
      <c r="AC14" s="135"/>
    </row>
    <row r="15" spans="1:29" s="5" customFormat="1" ht="15">
      <c r="A15" s="249" t="s">
        <v>39</v>
      </c>
      <c r="B15" s="247">
        <v>253097</v>
      </c>
      <c r="C15" s="248">
        <v>13771</v>
      </c>
      <c r="D15" s="247">
        <v>249941</v>
      </c>
      <c r="E15" s="248">
        <v>13542</v>
      </c>
      <c r="F15" s="247">
        <v>245860</v>
      </c>
      <c r="G15" s="248">
        <v>13400</v>
      </c>
      <c r="H15" s="247">
        <v>243157</v>
      </c>
      <c r="I15" s="248">
        <v>13262</v>
      </c>
      <c r="J15" s="247">
        <v>238989</v>
      </c>
      <c r="K15" s="248">
        <v>13121</v>
      </c>
      <c r="L15" s="247">
        <v>236529</v>
      </c>
      <c r="M15" s="248">
        <v>13096</v>
      </c>
      <c r="N15" s="247">
        <v>241554</v>
      </c>
      <c r="O15" s="248">
        <v>13385</v>
      </c>
      <c r="P15" s="247">
        <v>242117</v>
      </c>
      <c r="Q15" s="248">
        <v>13523</v>
      </c>
      <c r="R15" s="247">
        <v>251300</v>
      </c>
      <c r="S15" s="248">
        <v>13817</v>
      </c>
      <c r="T15" s="247">
        <v>257405</v>
      </c>
      <c r="U15" s="248">
        <v>14200</v>
      </c>
      <c r="V15" s="247">
        <v>260098</v>
      </c>
      <c r="W15" s="248">
        <v>14413</v>
      </c>
      <c r="X15" s="247">
        <v>262368</v>
      </c>
      <c r="Y15" s="248">
        <v>14598</v>
      </c>
      <c r="Z15" s="135"/>
      <c r="AA15" s="135"/>
      <c r="AB15" s="135"/>
      <c r="AC15" s="135"/>
    </row>
    <row r="16" spans="1:29" s="5" customFormat="1" ht="15">
      <c r="A16" s="249" t="s">
        <v>1</v>
      </c>
      <c r="B16" s="247">
        <v>30392</v>
      </c>
      <c r="C16" s="248">
        <v>1015</v>
      </c>
      <c r="D16" s="247">
        <v>30193</v>
      </c>
      <c r="E16" s="248">
        <v>1004</v>
      </c>
      <c r="F16" s="247">
        <v>29829</v>
      </c>
      <c r="G16" s="248">
        <v>1000</v>
      </c>
      <c r="H16" s="247">
        <v>29275</v>
      </c>
      <c r="I16" s="248">
        <v>970</v>
      </c>
      <c r="J16" s="247">
        <v>28635</v>
      </c>
      <c r="K16" s="248">
        <v>953</v>
      </c>
      <c r="L16" s="247">
        <v>28246</v>
      </c>
      <c r="M16" s="248">
        <v>968</v>
      </c>
      <c r="N16" s="247">
        <v>29058</v>
      </c>
      <c r="O16" s="248">
        <v>1002</v>
      </c>
      <c r="P16" s="247">
        <v>28935</v>
      </c>
      <c r="Q16" s="248">
        <v>996</v>
      </c>
      <c r="R16" s="247">
        <v>29732</v>
      </c>
      <c r="S16" s="248">
        <v>988</v>
      </c>
      <c r="T16" s="247">
        <v>30569</v>
      </c>
      <c r="U16" s="248">
        <v>1018</v>
      </c>
      <c r="V16" s="247">
        <v>31134</v>
      </c>
      <c r="W16" s="248">
        <v>993</v>
      </c>
      <c r="X16" s="247">
        <v>31457</v>
      </c>
      <c r="Y16" s="248">
        <v>1011</v>
      </c>
      <c r="Z16" s="135"/>
      <c r="AA16" s="135"/>
      <c r="AB16" s="135"/>
      <c r="AC16" s="135"/>
    </row>
    <row r="17" spans="1:29" s="5" customFormat="1" ht="15">
      <c r="A17" s="249" t="s">
        <v>2</v>
      </c>
      <c r="B17" s="247">
        <v>3893</v>
      </c>
      <c r="C17" s="248">
        <v>146</v>
      </c>
      <c r="D17" s="247">
        <v>3908</v>
      </c>
      <c r="E17" s="248">
        <v>148</v>
      </c>
      <c r="F17" s="247">
        <v>3794</v>
      </c>
      <c r="G17" s="248">
        <v>147</v>
      </c>
      <c r="H17" s="247">
        <v>3532</v>
      </c>
      <c r="I17" s="248">
        <v>145</v>
      </c>
      <c r="J17" s="247">
        <v>3275</v>
      </c>
      <c r="K17" s="248">
        <v>136</v>
      </c>
      <c r="L17" s="247">
        <v>3130</v>
      </c>
      <c r="M17" s="248">
        <v>128</v>
      </c>
      <c r="N17" s="247">
        <v>3178</v>
      </c>
      <c r="O17" s="248">
        <v>137</v>
      </c>
      <c r="P17" s="247">
        <v>3101</v>
      </c>
      <c r="Q17" s="248">
        <v>134</v>
      </c>
      <c r="R17" s="247">
        <v>3277</v>
      </c>
      <c r="S17" s="248">
        <v>132</v>
      </c>
      <c r="T17" s="247">
        <v>3540</v>
      </c>
      <c r="U17" s="248">
        <v>137</v>
      </c>
      <c r="V17" s="247">
        <v>3862</v>
      </c>
      <c r="W17" s="248">
        <v>140</v>
      </c>
      <c r="X17" s="247">
        <v>4009</v>
      </c>
      <c r="Y17" s="248">
        <v>140</v>
      </c>
      <c r="Z17" s="135"/>
      <c r="AA17" s="135"/>
      <c r="AB17" s="135"/>
      <c r="AC17" s="135"/>
    </row>
    <row r="18" spans="1:29" s="5" customFormat="1" ht="15">
      <c r="A18" s="250" t="s">
        <v>3</v>
      </c>
      <c r="B18" s="247">
        <v>2327</v>
      </c>
      <c r="C18" s="248">
        <v>70</v>
      </c>
      <c r="D18" s="247">
        <v>2311</v>
      </c>
      <c r="E18" s="248">
        <v>71</v>
      </c>
      <c r="F18" s="247">
        <v>2293</v>
      </c>
      <c r="G18" s="248">
        <v>69</v>
      </c>
      <c r="H18" s="247">
        <v>2218</v>
      </c>
      <c r="I18" s="248">
        <v>66</v>
      </c>
      <c r="J18" s="247">
        <v>2186</v>
      </c>
      <c r="K18" s="248">
        <v>65</v>
      </c>
      <c r="L18" s="247">
        <v>2159</v>
      </c>
      <c r="M18" s="248">
        <v>70</v>
      </c>
      <c r="N18" s="247">
        <v>2210</v>
      </c>
      <c r="O18" s="248">
        <v>71</v>
      </c>
      <c r="P18" s="247">
        <v>2200</v>
      </c>
      <c r="Q18" s="248">
        <v>73</v>
      </c>
      <c r="R18" s="247">
        <v>2278</v>
      </c>
      <c r="S18" s="248">
        <v>77</v>
      </c>
      <c r="T18" s="247">
        <v>2361</v>
      </c>
      <c r="U18" s="248">
        <v>80</v>
      </c>
      <c r="V18" s="247">
        <v>2410</v>
      </c>
      <c r="W18" s="248">
        <v>82</v>
      </c>
      <c r="X18" s="247">
        <v>2451</v>
      </c>
      <c r="Y18" s="248">
        <v>86</v>
      </c>
      <c r="Z18" s="135"/>
      <c r="AA18" s="135"/>
      <c r="AB18" s="135"/>
      <c r="AC18" s="135"/>
    </row>
    <row r="19" spans="1:29" s="5" customFormat="1" ht="15.75" thickBot="1">
      <c r="A19" s="251" t="s">
        <v>13</v>
      </c>
      <c r="B19" s="252">
        <f aca="true" t="shared" si="1" ref="B19:M19">SUM(B17:B18)</f>
        <v>6220</v>
      </c>
      <c r="C19" s="253">
        <f t="shared" si="1"/>
        <v>216</v>
      </c>
      <c r="D19" s="252">
        <f t="shared" si="1"/>
        <v>6219</v>
      </c>
      <c r="E19" s="253">
        <f t="shared" si="1"/>
        <v>219</v>
      </c>
      <c r="F19" s="252">
        <f t="shared" si="1"/>
        <v>6087</v>
      </c>
      <c r="G19" s="253">
        <f t="shared" si="1"/>
        <v>216</v>
      </c>
      <c r="H19" s="252">
        <f t="shared" si="1"/>
        <v>5750</v>
      </c>
      <c r="I19" s="253">
        <f t="shared" si="1"/>
        <v>211</v>
      </c>
      <c r="J19" s="252">
        <f t="shared" si="1"/>
        <v>5461</v>
      </c>
      <c r="K19" s="253">
        <f t="shared" si="1"/>
        <v>201</v>
      </c>
      <c r="L19" s="252">
        <f t="shared" si="1"/>
        <v>5289</v>
      </c>
      <c r="M19" s="253">
        <f t="shared" si="1"/>
        <v>198</v>
      </c>
      <c r="N19" s="252">
        <f aca="true" t="shared" si="2" ref="N19:S19">SUM(N17:N18)</f>
        <v>5388</v>
      </c>
      <c r="O19" s="253">
        <f t="shared" si="2"/>
        <v>208</v>
      </c>
      <c r="P19" s="252">
        <f t="shared" si="2"/>
        <v>5301</v>
      </c>
      <c r="Q19" s="253">
        <f t="shared" si="2"/>
        <v>207</v>
      </c>
      <c r="R19" s="252">
        <f t="shared" si="2"/>
        <v>5555</v>
      </c>
      <c r="S19" s="253">
        <f t="shared" si="2"/>
        <v>209</v>
      </c>
      <c r="T19" s="252">
        <f aca="true" t="shared" si="3" ref="T19:Y19">SUM(T17:T18)</f>
        <v>5901</v>
      </c>
      <c r="U19" s="253">
        <f t="shared" si="3"/>
        <v>217</v>
      </c>
      <c r="V19" s="252">
        <f t="shared" si="3"/>
        <v>6272</v>
      </c>
      <c r="W19" s="253">
        <f t="shared" si="3"/>
        <v>222</v>
      </c>
      <c r="X19" s="252">
        <f t="shared" si="3"/>
        <v>6460</v>
      </c>
      <c r="Y19" s="253">
        <f t="shared" si="3"/>
        <v>226</v>
      </c>
      <c r="Z19" s="136"/>
      <c r="AA19" s="136"/>
      <c r="AB19" s="136"/>
      <c r="AC19" s="136"/>
    </row>
    <row r="20" spans="1:29" s="5" customFormat="1" ht="13.5" thickBot="1">
      <c r="A20" s="12" t="s">
        <v>41</v>
      </c>
      <c r="B20" s="12" t="s">
        <v>38</v>
      </c>
      <c r="C20" s="254"/>
      <c r="D20" s="254"/>
      <c r="E20" s="254"/>
      <c r="Z20" s="113"/>
      <c r="AA20" s="113"/>
      <c r="AB20" s="113"/>
      <c r="AC20" s="113"/>
    </row>
    <row r="21" spans="1:29" s="5" customFormat="1" ht="15">
      <c r="A21" s="160"/>
      <c r="B21" s="330" t="s">
        <v>144</v>
      </c>
      <c r="C21" s="332"/>
      <c r="D21" s="330" t="s">
        <v>145</v>
      </c>
      <c r="E21" s="332"/>
      <c r="F21" s="330" t="s">
        <v>146</v>
      </c>
      <c r="G21" s="332"/>
      <c r="H21" s="330" t="s">
        <v>147</v>
      </c>
      <c r="I21" s="332"/>
      <c r="J21" s="330" t="s">
        <v>148</v>
      </c>
      <c r="K21" s="332"/>
      <c r="L21" s="330" t="s">
        <v>149</v>
      </c>
      <c r="M21" s="332"/>
      <c r="N21" s="330" t="s">
        <v>150</v>
      </c>
      <c r="O21" s="332"/>
      <c r="P21" s="330" t="s">
        <v>151</v>
      </c>
      <c r="Q21" s="332"/>
      <c r="R21" s="330" t="s">
        <v>152</v>
      </c>
      <c r="S21" s="332"/>
      <c r="T21" s="330" t="s">
        <v>153</v>
      </c>
      <c r="U21" s="332"/>
      <c r="V21" s="330" t="s">
        <v>154</v>
      </c>
      <c r="W21" s="332"/>
      <c r="X21" s="330" t="s">
        <v>155</v>
      </c>
      <c r="Y21" s="332"/>
      <c r="Z21" s="133"/>
      <c r="AA21" s="133"/>
      <c r="AB21" s="133"/>
      <c r="AC21" s="133"/>
    </row>
    <row r="22" spans="1:42" s="5" customFormat="1" ht="45.75" thickBot="1">
      <c r="A22" s="242"/>
      <c r="B22" s="243" t="s">
        <v>9</v>
      </c>
      <c r="C22" s="244" t="s">
        <v>40</v>
      </c>
      <c r="D22" s="243" t="s">
        <v>9</v>
      </c>
      <c r="E22" s="244" t="s">
        <v>40</v>
      </c>
      <c r="F22" s="243" t="s">
        <v>9</v>
      </c>
      <c r="G22" s="244" t="s">
        <v>40</v>
      </c>
      <c r="H22" s="243" t="s">
        <v>9</v>
      </c>
      <c r="I22" s="244" t="s">
        <v>40</v>
      </c>
      <c r="J22" s="243" t="s">
        <v>9</v>
      </c>
      <c r="K22" s="244" t="s">
        <v>40</v>
      </c>
      <c r="L22" s="243" t="s">
        <v>9</v>
      </c>
      <c r="M22" s="244" t="s">
        <v>40</v>
      </c>
      <c r="N22" s="243" t="s">
        <v>9</v>
      </c>
      <c r="O22" s="244" t="s">
        <v>40</v>
      </c>
      <c r="P22" s="243" t="s">
        <v>9</v>
      </c>
      <c r="Q22" s="244" t="s">
        <v>40</v>
      </c>
      <c r="R22" s="243" t="s">
        <v>9</v>
      </c>
      <c r="S22" s="244" t="s">
        <v>40</v>
      </c>
      <c r="T22" s="243" t="s">
        <v>9</v>
      </c>
      <c r="U22" s="244" t="s">
        <v>40</v>
      </c>
      <c r="V22" s="243" t="s">
        <v>9</v>
      </c>
      <c r="W22" s="244" t="s">
        <v>40</v>
      </c>
      <c r="X22" s="243" t="s">
        <v>9</v>
      </c>
      <c r="Y22" s="244" t="s">
        <v>40</v>
      </c>
      <c r="Z22" s="134"/>
      <c r="AA22" s="134"/>
      <c r="AB22" s="134"/>
      <c r="AC22" s="134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</row>
    <row r="23" spans="1:29" s="5" customFormat="1" ht="15">
      <c r="A23" s="246" t="s">
        <v>0</v>
      </c>
      <c r="B23" s="247">
        <v>5354778</v>
      </c>
      <c r="C23" s="248">
        <v>308755</v>
      </c>
      <c r="D23" s="247">
        <v>5314973</v>
      </c>
      <c r="E23" s="248">
        <v>305842</v>
      </c>
      <c r="F23" s="247">
        <v>5275633</v>
      </c>
      <c r="G23" s="248">
        <v>304063</v>
      </c>
      <c r="H23" s="247">
        <v>5245260</v>
      </c>
      <c r="I23" s="248">
        <v>302509</v>
      </c>
      <c r="J23" s="247">
        <v>5203751</v>
      </c>
      <c r="K23" s="248">
        <v>301484</v>
      </c>
      <c r="L23" s="247">
        <v>5168478</v>
      </c>
      <c r="M23" s="248">
        <v>302488</v>
      </c>
      <c r="N23" s="247">
        <v>5276270</v>
      </c>
      <c r="O23" s="248">
        <v>308315</v>
      </c>
      <c r="P23" s="247">
        <v>5341590</v>
      </c>
      <c r="Q23" s="248">
        <v>312193</v>
      </c>
      <c r="R23" s="247">
        <v>5490655</v>
      </c>
      <c r="S23" s="248">
        <v>316069</v>
      </c>
      <c r="T23" s="247">
        <v>5571121</v>
      </c>
      <c r="U23" s="248">
        <v>320174</v>
      </c>
      <c r="V23" s="247">
        <v>5578149</v>
      </c>
      <c r="W23" s="248">
        <v>319692</v>
      </c>
      <c r="X23" s="247">
        <v>5604563</v>
      </c>
      <c r="Y23" s="248">
        <v>321983</v>
      </c>
      <c r="Z23" s="135"/>
      <c r="AA23" s="135"/>
      <c r="AB23" s="135"/>
      <c r="AC23" s="135"/>
    </row>
    <row r="24" spans="1:29" s="5" customFormat="1" ht="15">
      <c r="A24" s="249" t="s">
        <v>39</v>
      </c>
      <c r="B24" s="247">
        <v>266991</v>
      </c>
      <c r="C24" s="248">
        <v>14704</v>
      </c>
      <c r="D24" s="247">
        <v>264551</v>
      </c>
      <c r="E24" s="248">
        <v>14550</v>
      </c>
      <c r="F24" s="247">
        <v>261241</v>
      </c>
      <c r="G24" s="248">
        <v>14442</v>
      </c>
      <c r="H24" s="247">
        <v>257569</v>
      </c>
      <c r="I24" s="248">
        <v>14314</v>
      </c>
      <c r="J24" s="247">
        <v>254918</v>
      </c>
      <c r="K24" s="248">
        <v>14284</v>
      </c>
      <c r="L24" s="247">
        <v>251932</v>
      </c>
      <c r="M24" s="248">
        <v>14347</v>
      </c>
      <c r="N24" s="247">
        <v>258228</v>
      </c>
      <c r="O24" s="248">
        <v>14696</v>
      </c>
      <c r="P24" s="247">
        <v>262400</v>
      </c>
      <c r="Q24" s="248">
        <v>14985</v>
      </c>
      <c r="R24" s="247">
        <v>271096</v>
      </c>
      <c r="S24" s="248">
        <v>15231</v>
      </c>
      <c r="T24" s="247">
        <v>276160</v>
      </c>
      <c r="U24" s="248">
        <v>15427</v>
      </c>
      <c r="V24" s="247">
        <v>279405</v>
      </c>
      <c r="W24" s="248">
        <v>15605</v>
      </c>
      <c r="X24" s="247">
        <v>283608</v>
      </c>
      <c r="Y24" s="248">
        <v>15848</v>
      </c>
      <c r="Z24" s="135"/>
      <c r="AA24" s="135"/>
      <c r="AB24" s="135"/>
      <c r="AC24" s="135"/>
    </row>
    <row r="25" spans="1:29" s="5" customFormat="1" ht="15">
      <c r="A25" s="249" t="s">
        <v>1</v>
      </c>
      <c r="B25" s="247">
        <v>31976</v>
      </c>
      <c r="C25" s="248">
        <v>1020</v>
      </c>
      <c r="D25" s="247">
        <v>31768</v>
      </c>
      <c r="E25" s="248">
        <v>1035</v>
      </c>
      <c r="F25" s="247">
        <v>31461</v>
      </c>
      <c r="G25" s="248">
        <v>1021</v>
      </c>
      <c r="H25" s="247">
        <v>30645</v>
      </c>
      <c r="I25" s="248">
        <v>1011</v>
      </c>
      <c r="J25" s="247">
        <v>30273</v>
      </c>
      <c r="K25" s="248">
        <v>1022</v>
      </c>
      <c r="L25" s="247">
        <v>29885</v>
      </c>
      <c r="M25" s="248">
        <v>1023</v>
      </c>
      <c r="N25" s="247">
        <v>30649</v>
      </c>
      <c r="O25" s="248">
        <v>1038</v>
      </c>
      <c r="P25" s="247">
        <v>30980</v>
      </c>
      <c r="Q25" s="248">
        <v>1061</v>
      </c>
      <c r="R25" s="247">
        <v>31844</v>
      </c>
      <c r="S25" s="248">
        <v>1054</v>
      </c>
      <c r="T25" s="247">
        <v>32566</v>
      </c>
      <c r="U25" s="248">
        <v>1061</v>
      </c>
      <c r="V25" s="247">
        <v>33014</v>
      </c>
      <c r="W25" s="248">
        <v>1061</v>
      </c>
      <c r="X25" s="247">
        <v>33624</v>
      </c>
      <c r="Y25" s="248">
        <v>1085</v>
      </c>
      <c r="Z25" s="135"/>
      <c r="AA25" s="135"/>
      <c r="AB25" s="135"/>
      <c r="AC25" s="135"/>
    </row>
    <row r="26" spans="1:29" s="5" customFormat="1" ht="15">
      <c r="A26" s="249" t="s">
        <v>2</v>
      </c>
      <c r="B26" s="247">
        <v>4115</v>
      </c>
      <c r="C26" s="248">
        <v>143</v>
      </c>
      <c r="D26" s="247">
        <v>4119</v>
      </c>
      <c r="E26" s="248">
        <v>147</v>
      </c>
      <c r="F26" s="247">
        <v>4013</v>
      </c>
      <c r="G26" s="248">
        <v>148</v>
      </c>
      <c r="H26" s="247">
        <v>3701</v>
      </c>
      <c r="I26" s="248">
        <v>148</v>
      </c>
      <c r="J26" s="247">
        <v>3513</v>
      </c>
      <c r="K26" s="248">
        <v>148</v>
      </c>
      <c r="L26" s="247">
        <v>3365</v>
      </c>
      <c r="M26" s="248">
        <v>145</v>
      </c>
      <c r="N26" s="247">
        <v>3390</v>
      </c>
      <c r="O26" s="248">
        <v>147</v>
      </c>
      <c r="P26" s="247">
        <v>3384</v>
      </c>
      <c r="Q26" s="248">
        <v>149</v>
      </c>
      <c r="R26" s="247">
        <v>3607</v>
      </c>
      <c r="S26" s="248">
        <v>146</v>
      </c>
      <c r="T26" s="247">
        <v>3960</v>
      </c>
      <c r="U26" s="248">
        <v>150</v>
      </c>
      <c r="V26" s="247">
        <v>4160</v>
      </c>
      <c r="W26" s="248">
        <v>158</v>
      </c>
      <c r="X26" s="247">
        <v>4300</v>
      </c>
      <c r="Y26" s="248">
        <v>159</v>
      </c>
      <c r="Z26" s="135"/>
      <c r="AA26" s="135"/>
      <c r="AB26" s="135"/>
      <c r="AC26" s="135"/>
    </row>
    <row r="27" spans="1:29" s="5" customFormat="1" ht="15">
      <c r="A27" s="250" t="s">
        <v>3</v>
      </c>
      <c r="B27" s="247">
        <v>2465</v>
      </c>
      <c r="C27" s="248">
        <v>80</v>
      </c>
      <c r="D27" s="247">
        <v>2440</v>
      </c>
      <c r="E27" s="248">
        <v>82</v>
      </c>
      <c r="F27" s="247">
        <v>2412</v>
      </c>
      <c r="G27" s="248">
        <v>79</v>
      </c>
      <c r="H27" s="247">
        <v>2341</v>
      </c>
      <c r="I27" s="248">
        <v>82</v>
      </c>
      <c r="J27" s="247">
        <v>2318</v>
      </c>
      <c r="K27" s="248">
        <v>83</v>
      </c>
      <c r="L27" s="247">
        <v>2280</v>
      </c>
      <c r="M27" s="248">
        <v>78</v>
      </c>
      <c r="N27" s="247">
        <v>2324</v>
      </c>
      <c r="O27" s="248">
        <v>76</v>
      </c>
      <c r="P27" s="247">
        <v>2349</v>
      </c>
      <c r="Q27" s="248">
        <v>78</v>
      </c>
      <c r="R27" s="247">
        <v>2424</v>
      </c>
      <c r="S27" s="248">
        <v>80</v>
      </c>
      <c r="T27" s="247">
        <v>2504</v>
      </c>
      <c r="U27" s="248">
        <v>81</v>
      </c>
      <c r="V27" s="247">
        <v>2542</v>
      </c>
      <c r="W27" s="248">
        <v>78</v>
      </c>
      <c r="X27" s="247">
        <v>2578</v>
      </c>
      <c r="Y27" s="248">
        <v>77</v>
      </c>
      <c r="Z27" s="135"/>
      <c r="AA27" s="135"/>
      <c r="AB27" s="135"/>
      <c r="AC27" s="135"/>
    </row>
    <row r="28" spans="1:29" s="5" customFormat="1" ht="15.75" thickBot="1">
      <c r="A28" s="251" t="s">
        <v>13</v>
      </c>
      <c r="B28" s="252">
        <f aca="true" t="shared" si="4" ref="B28:Y28">SUM(B26:B27)</f>
        <v>6580</v>
      </c>
      <c r="C28" s="253">
        <f t="shared" si="4"/>
        <v>223</v>
      </c>
      <c r="D28" s="252">
        <f t="shared" si="4"/>
        <v>6559</v>
      </c>
      <c r="E28" s="253">
        <f t="shared" si="4"/>
        <v>229</v>
      </c>
      <c r="F28" s="252">
        <f t="shared" si="4"/>
        <v>6425</v>
      </c>
      <c r="G28" s="253">
        <f t="shared" si="4"/>
        <v>227</v>
      </c>
      <c r="H28" s="252">
        <f t="shared" si="4"/>
        <v>6042</v>
      </c>
      <c r="I28" s="253">
        <f t="shared" si="4"/>
        <v>230</v>
      </c>
      <c r="J28" s="252">
        <f t="shared" si="4"/>
        <v>5831</v>
      </c>
      <c r="K28" s="253">
        <f t="shared" si="4"/>
        <v>231</v>
      </c>
      <c r="L28" s="252">
        <f t="shared" si="4"/>
        <v>5645</v>
      </c>
      <c r="M28" s="253">
        <f t="shared" si="4"/>
        <v>223</v>
      </c>
      <c r="N28" s="252">
        <f t="shared" si="4"/>
        <v>5714</v>
      </c>
      <c r="O28" s="253">
        <f t="shared" si="4"/>
        <v>223</v>
      </c>
      <c r="P28" s="252">
        <f t="shared" si="4"/>
        <v>5733</v>
      </c>
      <c r="Q28" s="253">
        <f t="shared" si="4"/>
        <v>227</v>
      </c>
      <c r="R28" s="252">
        <f t="shared" si="4"/>
        <v>6031</v>
      </c>
      <c r="S28" s="253">
        <f t="shared" si="4"/>
        <v>226</v>
      </c>
      <c r="T28" s="252">
        <f t="shared" si="4"/>
        <v>6464</v>
      </c>
      <c r="U28" s="253">
        <f t="shared" si="4"/>
        <v>231</v>
      </c>
      <c r="V28" s="252">
        <f t="shared" si="4"/>
        <v>6702</v>
      </c>
      <c r="W28" s="253">
        <f t="shared" si="4"/>
        <v>236</v>
      </c>
      <c r="X28" s="252">
        <f t="shared" si="4"/>
        <v>6878</v>
      </c>
      <c r="Y28" s="253">
        <f t="shared" si="4"/>
        <v>236</v>
      </c>
      <c r="Z28" s="136"/>
      <c r="AA28" s="136"/>
      <c r="AB28" s="136"/>
      <c r="AC28" s="136"/>
    </row>
    <row r="29" spans="1:42" s="5" customFormat="1" ht="12.75">
      <c r="A29" s="12" t="s">
        <v>41</v>
      </c>
      <c r="B29" s="12" t="s">
        <v>38</v>
      </c>
      <c r="C29" s="7"/>
      <c r="D29" s="7"/>
      <c r="E29" s="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113"/>
      <c r="AA29" s="113"/>
      <c r="AB29" s="113"/>
      <c r="AC29" s="11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5" s="101" customFormat="1" ht="13.5" thickBot="1">
      <c r="A30" s="99"/>
      <c r="B30" s="99"/>
      <c r="C30" s="241"/>
      <c r="D30" s="241"/>
      <c r="E30" s="241"/>
    </row>
    <row r="31" spans="1:29" ht="18" customHeight="1">
      <c r="A31" s="1"/>
      <c r="B31" s="348">
        <v>42005</v>
      </c>
      <c r="C31" s="349"/>
      <c r="D31" s="348">
        <v>42036</v>
      </c>
      <c r="E31" s="349"/>
      <c r="F31" s="348">
        <v>42064</v>
      </c>
      <c r="G31" s="349"/>
      <c r="H31" s="348">
        <v>42095</v>
      </c>
      <c r="I31" s="349"/>
      <c r="J31" s="348">
        <v>42125</v>
      </c>
      <c r="K31" s="349"/>
      <c r="L31" s="348">
        <v>42156</v>
      </c>
      <c r="M31" s="349"/>
      <c r="N31" s="348">
        <v>42186</v>
      </c>
      <c r="O31" s="349"/>
      <c r="P31" s="348">
        <v>42217</v>
      </c>
      <c r="Q31" s="349"/>
      <c r="R31" s="348">
        <v>42248</v>
      </c>
      <c r="S31" s="349"/>
      <c r="T31" s="348">
        <v>42278</v>
      </c>
      <c r="U31" s="349"/>
      <c r="V31" s="348">
        <v>42309</v>
      </c>
      <c r="W31" s="349"/>
      <c r="X31" s="348">
        <v>42339</v>
      </c>
      <c r="Y31" s="349"/>
      <c r="Z31" s="133"/>
      <c r="AA31" s="133"/>
      <c r="AB31" s="133"/>
      <c r="AC31" s="133"/>
    </row>
    <row r="32" spans="1:29" s="34" customFormat="1" ht="45.75" thickBot="1">
      <c r="A32" s="33"/>
      <c r="B32" s="35" t="s">
        <v>9</v>
      </c>
      <c r="C32" s="36" t="s">
        <v>40</v>
      </c>
      <c r="D32" s="35" t="s">
        <v>9</v>
      </c>
      <c r="E32" s="36" t="s">
        <v>40</v>
      </c>
      <c r="F32" s="35" t="s">
        <v>9</v>
      </c>
      <c r="G32" s="36" t="s">
        <v>40</v>
      </c>
      <c r="H32" s="35" t="s">
        <v>9</v>
      </c>
      <c r="I32" s="36" t="s">
        <v>40</v>
      </c>
      <c r="J32" s="35" t="s">
        <v>9</v>
      </c>
      <c r="K32" s="36" t="s">
        <v>40</v>
      </c>
      <c r="L32" s="35" t="s">
        <v>9</v>
      </c>
      <c r="M32" s="36" t="s">
        <v>40</v>
      </c>
      <c r="N32" s="35" t="s">
        <v>9</v>
      </c>
      <c r="O32" s="36" t="s">
        <v>40</v>
      </c>
      <c r="P32" s="35" t="s">
        <v>9</v>
      </c>
      <c r="Q32" s="36" t="s">
        <v>40</v>
      </c>
      <c r="R32" s="35" t="s">
        <v>9</v>
      </c>
      <c r="S32" s="36" t="s">
        <v>40</v>
      </c>
      <c r="T32" s="35" t="s">
        <v>9</v>
      </c>
      <c r="U32" s="36" t="s">
        <v>40</v>
      </c>
      <c r="V32" s="35" t="s">
        <v>9</v>
      </c>
      <c r="W32" s="36" t="s">
        <v>40</v>
      </c>
      <c r="X32" s="35" t="s">
        <v>9</v>
      </c>
      <c r="Y32" s="36" t="s">
        <v>40</v>
      </c>
      <c r="Z32" s="134"/>
      <c r="AA32" s="134"/>
      <c r="AB32" s="134"/>
      <c r="AC32" s="134"/>
    </row>
    <row r="33" spans="1:29" ht="15">
      <c r="A33" s="26" t="s">
        <v>0</v>
      </c>
      <c r="B33" s="67">
        <v>5663751</v>
      </c>
      <c r="C33" s="39">
        <v>324046</v>
      </c>
      <c r="D33" s="67">
        <v>5643273</v>
      </c>
      <c r="E33" s="39">
        <v>321447</v>
      </c>
      <c r="F33" s="67">
        <v>5623909</v>
      </c>
      <c r="G33" s="39">
        <v>319543</v>
      </c>
      <c r="H33" s="67">
        <v>5594138</v>
      </c>
      <c r="I33" s="39">
        <v>318809</v>
      </c>
      <c r="J33" s="67">
        <v>5582585</v>
      </c>
      <c r="K33" s="39">
        <v>319853</v>
      </c>
      <c r="L33" s="67">
        <v>5526587</v>
      </c>
      <c r="M33" s="39">
        <v>318000</v>
      </c>
      <c r="N33" s="67">
        <v>5603354</v>
      </c>
      <c r="O33" s="39">
        <v>323284</v>
      </c>
      <c r="P33" s="67">
        <v>5674207</v>
      </c>
      <c r="Q33" s="39">
        <v>328721</v>
      </c>
      <c r="R33" s="67">
        <v>5779023</v>
      </c>
      <c r="S33" s="39">
        <v>331628</v>
      </c>
      <c r="T33" s="67"/>
      <c r="U33" s="39"/>
      <c r="V33" s="67"/>
      <c r="W33" s="39"/>
      <c r="X33" s="67"/>
      <c r="Y33" s="39"/>
      <c r="Z33" s="135"/>
      <c r="AA33" s="135"/>
      <c r="AB33" s="135"/>
      <c r="AC33" s="135"/>
    </row>
    <row r="34" spans="1:29" ht="15">
      <c r="A34" s="22" t="s">
        <v>39</v>
      </c>
      <c r="B34" s="67">
        <v>287464</v>
      </c>
      <c r="C34" s="39">
        <v>16006</v>
      </c>
      <c r="D34" s="67">
        <v>285634</v>
      </c>
      <c r="E34" s="39">
        <v>15891</v>
      </c>
      <c r="F34" s="67">
        <v>283939</v>
      </c>
      <c r="G34" s="39">
        <v>15843</v>
      </c>
      <c r="H34" s="67">
        <v>280550</v>
      </c>
      <c r="I34" s="39">
        <v>15764</v>
      </c>
      <c r="J34" s="67">
        <v>279251</v>
      </c>
      <c r="K34" s="39">
        <v>15823</v>
      </c>
      <c r="L34" s="67">
        <v>275769</v>
      </c>
      <c r="M34" s="39">
        <v>15705</v>
      </c>
      <c r="N34" s="67">
        <v>280474</v>
      </c>
      <c r="O34" s="39">
        <v>15973</v>
      </c>
      <c r="P34" s="67">
        <v>285071</v>
      </c>
      <c r="Q34" s="39">
        <v>16275</v>
      </c>
      <c r="R34" s="67">
        <v>290980</v>
      </c>
      <c r="S34" s="39">
        <v>16526</v>
      </c>
      <c r="T34" s="67"/>
      <c r="U34" s="39"/>
      <c r="V34" s="67"/>
      <c r="W34" s="39"/>
      <c r="X34" s="67"/>
      <c r="Y34" s="39"/>
      <c r="Z34" s="135"/>
      <c r="AA34" s="135"/>
      <c r="AB34" s="135"/>
      <c r="AC34" s="135"/>
    </row>
    <row r="35" spans="1:29" ht="15">
      <c r="A35" s="22" t="s">
        <v>1</v>
      </c>
      <c r="B35" s="67">
        <v>34113</v>
      </c>
      <c r="C35" s="39">
        <v>1082</v>
      </c>
      <c r="D35" s="67">
        <v>34077</v>
      </c>
      <c r="E35" s="39">
        <v>1081</v>
      </c>
      <c r="F35" s="67">
        <v>33677</v>
      </c>
      <c r="G35" s="39">
        <v>1083</v>
      </c>
      <c r="H35" s="67">
        <v>32941</v>
      </c>
      <c r="I35" s="39">
        <v>1057</v>
      </c>
      <c r="J35" s="67">
        <v>32594</v>
      </c>
      <c r="K35" s="39">
        <v>1052</v>
      </c>
      <c r="L35" s="67">
        <v>32069</v>
      </c>
      <c r="M35" s="39">
        <v>1048</v>
      </c>
      <c r="N35" s="67">
        <v>32457</v>
      </c>
      <c r="O35" s="39">
        <v>1071</v>
      </c>
      <c r="P35" s="67">
        <v>32756</v>
      </c>
      <c r="Q35" s="39">
        <v>1085</v>
      </c>
      <c r="R35" s="67">
        <v>33350</v>
      </c>
      <c r="S35" s="39">
        <v>1097</v>
      </c>
      <c r="T35" s="67"/>
      <c r="U35" s="39"/>
      <c r="V35" s="67"/>
      <c r="W35" s="39"/>
      <c r="X35" s="67"/>
      <c r="Y35" s="39"/>
      <c r="Z35" s="135"/>
      <c r="AA35" s="135"/>
      <c r="AB35" s="135"/>
      <c r="AC35" s="135"/>
    </row>
    <row r="36" spans="1:29" ht="15">
      <c r="A36" s="22" t="s">
        <v>2</v>
      </c>
      <c r="B36" s="67">
        <v>4414</v>
      </c>
      <c r="C36" s="39">
        <v>152</v>
      </c>
      <c r="D36" s="67">
        <v>4423</v>
      </c>
      <c r="E36" s="39">
        <v>154</v>
      </c>
      <c r="F36" s="67">
        <v>4279</v>
      </c>
      <c r="G36" s="39">
        <v>153</v>
      </c>
      <c r="H36" s="67">
        <v>3942</v>
      </c>
      <c r="I36" s="39">
        <v>142</v>
      </c>
      <c r="J36" s="67">
        <v>3772</v>
      </c>
      <c r="K36" s="39">
        <v>141</v>
      </c>
      <c r="L36" s="67">
        <v>3660</v>
      </c>
      <c r="M36" s="39">
        <v>143</v>
      </c>
      <c r="N36" s="67">
        <v>3597</v>
      </c>
      <c r="O36" s="39">
        <v>139</v>
      </c>
      <c r="P36" s="67">
        <v>3650</v>
      </c>
      <c r="Q36" s="39">
        <v>142</v>
      </c>
      <c r="R36" s="67">
        <v>3829</v>
      </c>
      <c r="S36" s="39">
        <v>147</v>
      </c>
      <c r="T36" s="67"/>
      <c r="U36" s="39"/>
      <c r="V36" s="67"/>
      <c r="W36" s="39"/>
      <c r="X36" s="67"/>
      <c r="Y36" s="39"/>
      <c r="Z36" s="135"/>
      <c r="AA36" s="135"/>
      <c r="AB36" s="135"/>
      <c r="AC36" s="135"/>
    </row>
    <row r="37" spans="1:29" ht="15">
      <c r="A37" s="40" t="s">
        <v>3</v>
      </c>
      <c r="B37" s="67">
        <v>2623</v>
      </c>
      <c r="C37" s="39">
        <v>82</v>
      </c>
      <c r="D37" s="67">
        <v>2648</v>
      </c>
      <c r="E37" s="39">
        <v>82</v>
      </c>
      <c r="F37" s="67">
        <v>2598</v>
      </c>
      <c r="G37" s="39">
        <v>83</v>
      </c>
      <c r="H37" s="67">
        <v>2516</v>
      </c>
      <c r="I37" s="39">
        <v>79</v>
      </c>
      <c r="J37" s="67">
        <v>2467</v>
      </c>
      <c r="K37" s="39">
        <v>79</v>
      </c>
      <c r="L37" s="67">
        <v>2450</v>
      </c>
      <c r="M37" s="39">
        <v>77</v>
      </c>
      <c r="N37" s="67">
        <v>2502</v>
      </c>
      <c r="O37" s="39">
        <v>81</v>
      </c>
      <c r="P37" s="67">
        <v>2525</v>
      </c>
      <c r="Q37" s="39">
        <v>81</v>
      </c>
      <c r="R37" s="67">
        <v>2592</v>
      </c>
      <c r="S37" s="39">
        <v>80</v>
      </c>
      <c r="T37" s="67"/>
      <c r="U37" s="39"/>
      <c r="V37" s="67"/>
      <c r="W37" s="39"/>
      <c r="X37" s="67"/>
      <c r="Y37" s="39"/>
      <c r="Z37" s="135"/>
      <c r="AA37" s="135"/>
      <c r="AB37" s="135"/>
      <c r="AC37" s="135"/>
    </row>
    <row r="38" spans="1:29" ht="15.75" thickBot="1">
      <c r="A38" s="41" t="s">
        <v>13</v>
      </c>
      <c r="B38" s="37">
        <f aca="true" t="shared" si="5" ref="B38:Y38">SUM(B36:B37)</f>
        <v>7037</v>
      </c>
      <c r="C38" s="38">
        <f t="shared" si="5"/>
        <v>234</v>
      </c>
      <c r="D38" s="37">
        <f t="shared" si="5"/>
        <v>7071</v>
      </c>
      <c r="E38" s="38">
        <f t="shared" si="5"/>
        <v>236</v>
      </c>
      <c r="F38" s="37">
        <f t="shared" si="5"/>
        <v>6877</v>
      </c>
      <c r="G38" s="38">
        <f t="shared" si="5"/>
        <v>236</v>
      </c>
      <c r="H38" s="37">
        <f t="shared" si="5"/>
        <v>6458</v>
      </c>
      <c r="I38" s="38">
        <f t="shared" si="5"/>
        <v>221</v>
      </c>
      <c r="J38" s="37">
        <f t="shared" si="5"/>
        <v>6239</v>
      </c>
      <c r="K38" s="38">
        <f t="shared" si="5"/>
        <v>220</v>
      </c>
      <c r="L38" s="37">
        <f t="shared" si="5"/>
        <v>6110</v>
      </c>
      <c r="M38" s="38">
        <f t="shared" si="5"/>
        <v>220</v>
      </c>
      <c r="N38" s="37">
        <f t="shared" si="5"/>
        <v>6099</v>
      </c>
      <c r="O38" s="38">
        <f t="shared" si="5"/>
        <v>220</v>
      </c>
      <c r="P38" s="37">
        <f t="shared" si="5"/>
        <v>6175</v>
      </c>
      <c r="Q38" s="38">
        <f t="shared" si="5"/>
        <v>223</v>
      </c>
      <c r="R38" s="37">
        <f t="shared" si="5"/>
        <v>6421</v>
      </c>
      <c r="S38" s="38">
        <f t="shared" si="5"/>
        <v>227</v>
      </c>
      <c r="T38" s="37">
        <f t="shared" si="5"/>
        <v>0</v>
      </c>
      <c r="U38" s="38">
        <f t="shared" si="5"/>
        <v>0</v>
      </c>
      <c r="V38" s="37">
        <f t="shared" si="5"/>
        <v>0</v>
      </c>
      <c r="W38" s="38">
        <f t="shared" si="5"/>
        <v>0</v>
      </c>
      <c r="X38" s="37">
        <f t="shared" si="5"/>
        <v>0</v>
      </c>
      <c r="Y38" s="38">
        <f t="shared" si="5"/>
        <v>0</v>
      </c>
      <c r="Z38" s="136"/>
      <c r="AA38" s="136"/>
      <c r="AB38" s="136"/>
      <c r="AC38" s="136"/>
    </row>
    <row r="39" spans="1:29" ht="12.75">
      <c r="A39" s="12" t="s">
        <v>41</v>
      </c>
      <c r="B39" s="12" t="s">
        <v>38</v>
      </c>
      <c r="C39" s="7"/>
      <c r="D39" s="7"/>
      <c r="E39" s="7"/>
      <c r="Z39" s="113"/>
      <c r="AA39" s="113"/>
      <c r="AB39" s="113"/>
      <c r="AC39" s="113"/>
    </row>
    <row r="40" s="5" customFormat="1" ht="13.5" thickBot="1"/>
    <row r="41" spans="1:13" ht="18.75" customHeight="1" thickBot="1">
      <c r="A41" s="6" t="s">
        <v>32</v>
      </c>
      <c r="B41" s="262">
        <v>42005</v>
      </c>
      <c r="C41" s="260">
        <v>42036</v>
      </c>
      <c r="D41" s="260">
        <v>42064</v>
      </c>
      <c r="E41" s="260">
        <v>42095</v>
      </c>
      <c r="F41" s="260">
        <v>42125</v>
      </c>
      <c r="G41" s="260">
        <v>42156</v>
      </c>
      <c r="H41" s="260">
        <v>42186</v>
      </c>
      <c r="I41" s="260">
        <v>42217</v>
      </c>
      <c r="J41" s="260">
        <v>42248</v>
      </c>
      <c r="K41" s="260">
        <v>42278</v>
      </c>
      <c r="L41" s="260">
        <v>42309</v>
      </c>
      <c r="M41" s="263">
        <v>42339</v>
      </c>
    </row>
    <row r="42" spans="1:13" ht="15">
      <c r="A42" s="17" t="s">
        <v>0</v>
      </c>
      <c r="B42" s="319">
        <f aca="true" t="shared" si="6" ref="B42:B47">IF(ISERROR(+C33/B33),0,(+C33/B33))</f>
        <v>0.057214026534711714</v>
      </c>
      <c r="C42" s="320">
        <f aca="true" t="shared" si="7" ref="C42:C47">IF(ISERROR(+E33/D33),0,(+E33/D33))</f>
        <v>0.05696109332297055</v>
      </c>
      <c r="D42" s="320">
        <f aca="true" t="shared" si="8" ref="D42:D47">G33/F33</f>
        <v>0.05681866474013004</v>
      </c>
      <c r="E42" s="320">
        <f aca="true" t="shared" si="9" ref="E42:E47">I33/H33</f>
        <v>0.05698983471626907</v>
      </c>
      <c r="F42" s="320">
        <f aca="true" t="shared" si="10" ref="F42:F47">K33/J33</f>
        <v>0.057294783688918306</v>
      </c>
      <c r="G42" s="320">
        <f aca="true" t="shared" si="11" ref="G42:G47">M33/L33</f>
        <v>0.05754003329722304</v>
      </c>
      <c r="H42" s="320">
        <f aca="true" t="shared" si="12" ref="H42:H47">O33/N33</f>
        <v>0.05769473069165361</v>
      </c>
      <c r="I42" s="320">
        <f aca="true" t="shared" si="13" ref="I42:I47">Q33/P33</f>
        <v>0.05793250052386175</v>
      </c>
      <c r="J42" s="320">
        <f aca="true" t="shared" si="14" ref="J42:J47">S33/R33</f>
        <v>0.05738478632114805</v>
      </c>
      <c r="K42" s="320" t="e">
        <f aca="true" t="shared" si="15" ref="K42:K47">U33/T33</f>
        <v>#DIV/0!</v>
      </c>
      <c r="L42" s="320" t="e">
        <f aca="true" t="shared" si="16" ref="L42:L47">W33/V33</f>
        <v>#DIV/0!</v>
      </c>
      <c r="M42" s="321" t="e">
        <f aca="true" t="shared" si="17" ref="M42:M47">Y33/X33</f>
        <v>#DIV/0!</v>
      </c>
    </row>
    <row r="43" spans="1:13" ht="15">
      <c r="A43" s="18" t="s">
        <v>39</v>
      </c>
      <c r="B43" s="319">
        <f t="shared" si="6"/>
        <v>0.05568001558456016</v>
      </c>
      <c r="C43" s="320">
        <f t="shared" si="7"/>
        <v>0.05563413319142679</v>
      </c>
      <c r="D43" s="320">
        <f t="shared" si="8"/>
        <v>0.05579719587657912</v>
      </c>
      <c r="E43" s="320">
        <f t="shared" si="9"/>
        <v>0.056189627517376585</v>
      </c>
      <c r="F43" s="320">
        <f t="shared" si="10"/>
        <v>0.05666228590049812</v>
      </c>
      <c r="G43" s="320">
        <f t="shared" si="11"/>
        <v>0.056949838451747656</v>
      </c>
      <c r="H43" s="320">
        <f t="shared" si="12"/>
        <v>0.05695002032273936</v>
      </c>
      <c r="I43" s="320">
        <f t="shared" si="13"/>
        <v>0.0570910404776354</v>
      </c>
      <c r="J43" s="320">
        <f t="shared" si="14"/>
        <v>0.05679428139391023</v>
      </c>
      <c r="K43" s="320" t="e">
        <f t="shared" si="15"/>
        <v>#DIV/0!</v>
      </c>
      <c r="L43" s="320" t="e">
        <f t="shared" si="16"/>
        <v>#DIV/0!</v>
      </c>
      <c r="M43" s="321" t="e">
        <f t="shared" si="17"/>
        <v>#DIV/0!</v>
      </c>
    </row>
    <row r="44" spans="1:13" ht="15">
      <c r="A44" s="18" t="s">
        <v>1</v>
      </c>
      <c r="B44" s="319">
        <f t="shared" si="6"/>
        <v>0.031718113329229324</v>
      </c>
      <c r="C44" s="320">
        <f t="shared" si="7"/>
        <v>0.03172227602195029</v>
      </c>
      <c r="D44" s="320">
        <f t="shared" si="8"/>
        <v>0.03215844641743623</v>
      </c>
      <c r="E44" s="320">
        <f t="shared" si="9"/>
        <v>0.03208767189824231</v>
      </c>
      <c r="F44" s="320">
        <f t="shared" si="10"/>
        <v>0.03227587899613426</v>
      </c>
      <c r="G44" s="320">
        <f t="shared" si="11"/>
        <v>0.03267953475318844</v>
      </c>
      <c r="H44" s="320">
        <f t="shared" si="12"/>
        <v>0.03299750439042425</v>
      </c>
      <c r="I44" s="320">
        <f t="shared" si="13"/>
        <v>0.03312370252778117</v>
      </c>
      <c r="J44" s="320">
        <f t="shared" si="14"/>
        <v>0.03289355322338831</v>
      </c>
      <c r="K44" s="320" t="e">
        <f t="shared" si="15"/>
        <v>#DIV/0!</v>
      </c>
      <c r="L44" s="320" t="e">
        <f t="shared" si="16"/>
        <v>#DIV/0!</v>
      </c>
      <c r="M44" s="321" t="e">
        <f t="shared" si="17"/>
        <v>#DIV/0!</v>
      </c>
    </row>
    <row r="45" spans="1:13" ht="15">
      <c r="A45" s="18" t="s">
        <v>2</v>
      </c>
      <c r="B45" s="319">
        <f t="shared" si="6"/>
        <v>0.034435885817852285</v>
      </c>
      <c r="C45" s="320">
        <f t="shared" si="7"/>
        <v>0.03481799683472756</v>
      </c>
      <c r="D45" s="320">
        <f t="shared" si="8"/>
        <v>0.03575601776115915</v>
      </c>
      <c r="E45" s="320">
        <f t="shared" si="9"/>
        <v>0.03602232369355657</v>
      </c>
      <c r="F45" s="320">
        <f t="shared" si="10"/>
        <v>0.03738069989395546</v>
      </c>
      <c r="G45" s="320">
        <f t="shared" si="11"/>
        <v>0.03907103825136612</v>
      </c>
      <c r="H45" s="320">
        <f t="shared" si="12"/>
        <v>0.03864331387267167</v>
      </c>
      <c r="I45" s="320">
        <f t="shared" si="13"/>
        <v>0.03890410958904109</v>
      </c>
      <c r="J45" s="320">
        <f t="shared" si="14"/>
        <v>0.038391224862888484</v>
      </c>
      <c r="K45" s="320" t="e">
        <f t="shared" si="15"/>
        <v>#DIV/0!</v>
      </c>
      <c r="L45" s="320" t="e">
        <f t="shared" si="16"/>
        <v>#DIV/0!</v>
      </c>
      <c r="M45" s="321" t="e">
        <f t="shared" si="17"/>
        <v>#DIV/0!</v>
      </c>
    </row>
    <row r="46" spans="1:13" ht="15">
      <c r="A46" s="18" t="s">
        <v>3</v>
      </c>
      <c r="B46" s="319">
        <f t="shared" si="6"/>
        <v>0.031261913839115515</v>
      </c>
      <c r="C46" s="320">
        <f t="shared" si="7"/>
        <v>0.030966767371601207</v>
      </c>
      <c r="D46" s="320">
        <f t="shared" si="8"/>
        <v>0.03194765204003079</v>
      </c>
      <c r="E46" s="320">
        <f t="shared" si="9"/>
        <v>0.031399046104928455</v>
      </c>
      <c r="F46" s="320">
        <f t="shared" si="10"/>
        <v>0.032022699635184435</v>
      </c>
      <c r="G46" s="320">
        <f t="shared" si="11"/>
        <v>0.03142857142857143</v>
      </c>
      <c r="H46" s="320">
        <f t="shared" si="12"/>
        <v>0.03237410071942446</v>
      </c>
      <c r="I46" s="320">
        <f t="shared" si="13"/>
        <v>0.03207920792079208</v>
      </c>
      <c r="J46" s="320">
        <f t="shared" si="14"/>
        <v>0.030864197530864196</v>
      </c>
      <c r="K46" s="320" t="e">
        <f t="shared" si="15"/>
        <v>#DIV/0!</v>
      </c>
      <c r="L46" s="320" t="e">
        <f t="shared" si="16"/>
        <v>#DIV/0!</v>
      </c>
      <c r="M46" s="321" t="e">
        <f t="shared" si="17"/>
        <v>#DIV/0!</v>
      </c>
    </row>
    <row r="47" spans="1:13" ht="15.75" thickBot="1">
      <c r="A47" s="29" t="s">
        <v>13</v>
      </c>
      <c r="B47" s="322">
        <f t="shared" si="6"/>
        <v>0.03325280659371892</v>
      </c>
      <c r="C47" s="323">
        <f t="shared" si="7"/>
        <v>0.033375760147079624</v>
      </c>
      <c r="D47" s="323">
        <f t="shared" si="8"/>
        <v>0.03431728951577723</v>
      </c>
      <c r="E47" s="323">
        <f t="shared" si="9"/>
        <v>0.03422112109012078</v>
      </c>
      <c r="F47" s="323">
        <f t="shared" si="10"/>
        <v>0.035262061227760856</v>
      </c>
      <c r="G47" s="323">
        <f t="shared" si="11"/>
        <v>0.03600654664484452</v>
      </c>
      <c r="H47" s="323">
        <f t="shared" si="12"/>
        <v>0.036071487129037544</v>
      </c>
      <c r="I47" s="323">
        <f t="shared" si="13"/>
        <v>0.03611336032388664</v>
      </c>
      <c r="J47" s="323">
        <f t="shared" si="14"/>
        <v>0.035352748793022894</v>
      </c>
      <c r="K47" s="323" t="e">
        <f t="shared" si="15"/>
        <v>#DIV/0!</v>
      </c>
      <c r="L47" s="323" t="e">
        <f t="shared" si="16"/>
        <v>#DIV/0!</v>
      </c>
      <c r="M47" s="324" t="e">
        <f t="shared" si="17"/>
        <v>#DIV/0!</v>
      </c>
    </row>
    <row r="48" spans="1:7" ht="12.75">
      <c r="A48" s="12" t="s">
        <v>41</v>
      </c>
      <c r="B48" s="12" t="s">
        <v>38</v>
      </c>
      <c r="G48" s="110"/>
    </row>
  </sheetData>
  <sheetProtection/>
  <mergeCells count="48">
    <mergeCell ref="N31:O31"/>
    <mergeCell ref="P31:Q31"/>
    <mergeCell ref="R31:S31"/>
    <mergeCell ref="T31:U31"/>
    <mergeCell ref="V31:W31"/>
    <mergeCell ref="X31:Y31"/>
    <mergeCell ref="B31:C31"/>
    <mergeCell ref="D31:E31"/>
    <mergeCell ref="F31:G31"/>
    <mergeCell ref="H31:I31"/>
    <mergeCell ref="J31:K31"/>
    <mergeCell ref="L31:M31"/>
    <mergeCell ref="J12:K12"/>
    <mergeCell ref="L12:M12"/>
    <mergeCell ref="N12:O12"/>
    <mergeCell ref="P12:Q12"/>
    <mergeCell ref="X12:Y12"/>
    <mergeCell ref="V12:W12"/>
    <mergeCell ref="T12:U12"/>
    <mergeCell ref="R12:S1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  <mergeCell ref="R2:S2"/>
    <mergeCell ref="T2:U2"/>
    <mergeCell ref="B21:C21"/>
    <mergeCell ref="D21:E21"/>
    <mergeCell ref="F21:G21"/>
    <mergeCell ref="H21:I21"/>
    <mergeCell ref="B12:C12"/>
    <mergeCell ref="D12:E12"/>
    <mergeCell ref="F12:G12"/>
    <mergeCell ref="H12:I12"/>
    <mergeCell ref="R21:S21"/>
    <mergeCell ref="T21:U21"/>
    <mergeCell ref="V21:W21"/>
    <mergeCell ref="X21:Y21"/>
    <mergeCell ref="J21:K21"/>
    <mergeCell ref="L21:M21"/>
    <mergeCell ref="N21:O21"/>
    <mergeCell ref="P21:Q21"/>
  </mergeCells>
  <conditionalFormatting sqref="B42:M47">
    <cfRule type="cellIs" priority="1" dxfId="8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48"/>
  <sheetViews>
    <sheetView showGridLines="0" zoomScale="80" zoomScaleNormal="80" zoomScalePageLayoutView="0" workbookViewId="0" topLeftCell="A1">
      <pane ySplit="1" topLeftCell="A3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7.8515625" style="9" customWidth="1"/>
    <col min="2" max="70" width="12.7109375" style="9" customWidth="1"/>
    <col min="71" max="72" width="11.421875" style="9" customWidth="1"/>
    <col min="73" max="73" width="12.8515625" style="9" customWidth="1"/>
    <col min="74" max="74" width="12.140625" style="9" customWidth="1"/>
    <col min="75" max="76" width="11.421875" style="9" customWidth="1"/>
    <col min="77" max="77" width="12.8515625" style="9" customWidth="1"/>
    <col min="78" max="78" width="12.57421875" style="9" customWidth="1"/>
    <col min="79" max="80" width="11.421875" style="9" customWidth="1"/>
    <col min="81" max="82" width="12.421875" style="9" customWidth="1"/>
    <col min="83" max="84" width="11.421875" style="9" customWidth="1"/>
    <col min="85" max="86" width="12.7109375" style="9" customWidth="1"/>
    <col min="87" max="88" width="11.421875" style="9" customWidth="1"/>
    <col min="89" max="89" width="13.00390625" style="9" customWidth="1"/>
    <col min="90" max="90" width="12.421875" style="9" customWidth="1"/>
    <col min="91" max="92" width="11.421875" style="9" customWidth="1"/>
    <col min="93" max="93" width="12.7109375" style="9" customWidth="1"/>
    <col min="94" max="94" width="12.57421875" style="9" customWidth="1"/>
    <col min="95" max="96" width="11.421875" style="9" customWidth="1"/>
    <col min="97" max="97" width="12.140625" style="9" customWidth="1"/>
    <col min="98" max="98" width="12.57421875" style="9" customWidth="1"/>
    <col min="99" max="100" width="11.421875" style="9" customWidth="1"/>
    <col min="101" max="101" width="12.140625" style="9" customWidth="1"/>
    <col min="102" max="102" width="12.57421875" style="9" customWidth="1"/>
    <col min="103" max="104" width="11.421875" style="9" customWidth="1"/>
    <col min="105" max="105" width="12.140625" style="9" customWidth="1"/>
    <col min="106" max="106" width="12.57421875" style="9" customWidth="1"/>
    <col min="107" max="108" width="11.421875" style="9" customWidth="1"/>
    <col min="109" max="109" width="12.140625" style="9" customWidth="1"/>
    <col min="110" max="16384" width="11.421875" style="9" customWidth="1"/>
  </cols>
  <sheetData>
    <row r="1" spans="1:13" s="162" customFormat="1" ht="16.5" thickBot="1">
      <c r="A1" s="159" t="s">
        <v>31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49" s="162" customFormat="1" ht="15">
      <c r="A2" s="161"/>
      <c r="B2" s="350" t="s">
        <v>83</v>
      </c>
      <c r="C2" s="331"/>
      <c r="D2" s="331"/>
      <c r="E2" s="351"/>
      <c r="F2" s="350" t="s">
        <v>84</v>
      </c>
      <c r="G2" s="331"/>
      <c r="H2" s="331"/>
      <c r="I2" s="351"/>
      <c r="J2" s="350" t="s">
        <v>85</v>
      </c>
      <c r="K2" s="331"/>
      <c r="L2" s="331"/>
      <c r="M2" s="351"/>
      <c r="N2" s="350" t="s">
        <v>86</v>
      </c>
      <c r="O2" s="331"/>
      <c r="P2" s="331"/>
      <c r="Q2" s="351"/>
      <c r="R2" s="350" t="s">
        <v>87</v>
      </c>
      <c r="S2" s="331"/>
      <c r="T2" s="331"/>
      <c r="U2" s="351"/>
      <c r="V2" s="350" t="s">
        <v>88</v>
      </c>
      <c r="W2" s="331"/>
      <c r="X2" s="331"/>
      <c r="Y2" s="351"/>
      <c r="Z2" s="350" t="s">
        <v>89</v>
      </c>
      <c r="AA2" s="331"/>
      <c r="AB2" s="331"/>
      <c r="AC2" s="351"/>
      <c r="AD2" s="350" t="s">
        <v>90</v>
      </c>
      <c r="AE2" s="331"/>
      <c r="AF2" s="331"/>
      <c r="AG2" s="351"/>
      <c r="AH2" s="350" t="s">
        <v>91</v>
      </c>
      <c r="AI2" s="331"/>
      <c r="AJ2" s="331"/>
      <c r="AK2" s="351"/>
      <c r="AL2" s="350" t="s">
        <v>92</v>
      </c>
      <c r="AM2" s="331"/>
      <c r="AN2" s="331"/>
      <c r="AO2" s="351"/>
      <c r="AP2" s="350" t="s">
        <v>93</v>
      </c>
      <c r="AQ2" s="331"/>
      <c r="AR2" s="331"/>
      <c r="AS2" s="351"/>
      <c r="AT2" s="350" t="s">
        <v>94</v>
      </c>
      <c r="AU2" s="331"/>
      <c r="AV2" s="331"/>
      <c r="AW2" s="351"/>
    </row>
    <row r="3" spans="1:57" s="222" customFormat="1" ht="30.75" thickBot="1">
      <c r="A3" s="134"/>
      <c r="B3" s="105" t="s">
        <v>58</v>
      </c>
      <c r="C3" s="105" t="s">
        <v>10</v>
      </c>
      <c r="D3" s="105" t="s">
        <v>59</v>
      </c>
      <c r="E3" s="235" t="s">
        <v>29</v>
      </c>
      <c r="F3" s="105" t="s">
        <v>58</v>
      </c>
      <c r="G3" s="105" t="s">
        <v>10</v>
      </c>
      <c r="H3" s="105" t="s">
        <v>59</v>
      </c>
      <c r="I3" s="235" t="s">
        <v>29</v>
      </c>
      <c r="J3" s="105" t="s">
        <v>58</v>
      </c>
      <c r="K3" s="105" t="s">
        <v>10</v>
      </c>
      <c r="L3" s="105" t="s">
        <v>59</v>
      </c>
      <c r="M3" s="235" t="s">
        <v>29</v>
      </c>
      <c r="N3" s="105" t="s">
        <v>58</v>
      </c>
      <c r="O3" s="105" t="s">
        <v>10</v>
      </c>
      <c r="P3" s="105" t="s">
        <v>59</v>
      </c>
      <c r="Q3" s="235" t="s">
        <v>29</v>
      </c>
      <c r="R3" s="105" t="s">
        <v>58</v>
      </c>
      <c r="S3" s="105" t="s">
        <v>10</v>
      </c>
      <c r="T3" s="105" t="s">
        <v>59</v>
      </c>
      <c r="U3" s="235" t="s">
        <v>29</v>
      </c>
      <c r="V3" s="105" t="s">
        <v>58</v>
      </c>
      <c r="W3" s="105" t="s">
        <v>10</v>
      </c>
      <c r="X3" s="105" t="s">
        <v>59</v>
      </c>
      <c r="Y3" s="235" t="s">
        <v>29</v>
      </c>
      <c r="Z3" s="105" t="s">
        <v>58</v>
      </c>
      <c r="AA3" s="105" t="s">
        <v>10</v>
      </c>
      <c r="AB3" s="105" t="s">
        <v>59</v>
      </c>
      <c r="AC3" s="235" t="s">
        <v>29</v>
      </c>
      <c r="AD3" s="105" t="s">
        <v>58</v>
      </c>
      <c r="AE3" s="105" t="s">
        <v>10</v>
      </c>
      <c r="AF3" s="105" t="s">
        <v>59</v>
      </c>
      <c r="AG3" s="235" t="s">
        <v>29</v>
      </c>
      <c r="AH3" s="105" t="s">
        <v>58</v>
      </c>
      <c r="AI3" s="105" t="s">
        <v>10</v>
      </c>
      <c r="AJ3" s="105" t="s">
        <v>59</v>
      </c>
      <c r="AK3" s="235" t="s">
        <v>29</v>
      </c>
      <c r="AL3" s="105" t="s">
        <v>58</v>
      </c>
      <c r="AM3" s="105" t="s">
        <v>10</v>
      </c>
      <c r="AN3" s="105" t="s">
        <v>59</v>
      </c>
      <c r="AO3" s="235" t="s">
        <v>29</v>
      </c>
      <c r="AP3" s="105" t="s">
        <v>58</v>
      </c>
      <c r="AQ3" s="105" t="s">
        <v>10</v>
      </c>
      <c r="AR3" s="105" t="s">
        <v>59</v>
      </c>
      <c r="AS3" s="235" t="s">
        <v>29</v>
      </c>
      <c r="AT3" s="105" t="s">
        <v>58</v>
      </c>
      <c r="AU3" s="105" t="s">
        <v>10</v>
      </c>
      <c r="AV3" s="105" t="s">
        <v>59</v>
      </c>
      <c r="AW3" s="235" t="s">
        <v>29</v>
      </c>
      <c r="AX3" s="162"/>
      <c r="AY3" s="162"/>
      <c r="AZ3" s="162"/>
      <c r="BA3" s="162"/>
      <c r="BB3" s="162"/>
      <c r="BC3" s="162"/>
      <c r="BD3" s="162"/>
      <c r="BE3" s="162"/>
    </row>
    <row r="4" spans="1:49" s="162" customFormat="1" ht="15">
      <c r="A4" s="188" t="s">
        <v>0</v>
      </c>
      <c r="B4" s="236">
        <v>2876749</v>
      </c>
      <c r="C4" s="236">
        <v>899843</v>
      </c>
      <c r="D4" s="236">
        <v>881572</v>
      </c>
      <c r="E4" s="237">
        <f aca="true" t="shared" si="0" ref="E4:E9">SUM(B4:D4)</f>
        <v>4658164</v>
      </c>
      <c r="F4" s="236">
        <v>2861631</v>
      </c>
      <c r="G4" s="236">
        <v>898105</v>
      </c>
      <c r="H4" s="236">
        <v>884939</v>
      </c>
      <c r="I4" s="237">
        <f aca="true" t="shared" si="1" ref="I4:I9">SUM(F4:H4)</f>
        <v>4644675</v>
      </c>
      <c r="J4" s="236">
        <v>2826707</v>
      </c>
      <c r="K4" s="236">
        <v>897173</v>
      </c>
      <c r="L4" s="236">
        <v>890303</v>
      </c>
      <c r="M4" s="237">
        <v>4614183</v>
      </c>
      <c r="N4" s="236">
        <v>2757904</v>
      </c>
      <c r="O4" s="236">
        <v>896259</v>
      </c>
      <c r="P4" s="236">
        <v>892409</v>
      </c>
      <c r="Q4" s="237">
        <v>4546572</v>
      </c>
      <c r="R4" s="236">
        <v>2723122</v>
      </c>
      <c r="S4" s="236">
        <v>901294</v>
      </c>
      <c r="T4" s="236">
        <v>895581</v>
      </c>
      <c r="U4" s="237">
        <f aca="true" t="shared" si="2" ref="U4:U9">SUM(R4:T4)</f>
        <v>4519997</v>
      </c>
      <c r="V4" s="236">
        <v>2715279</v>
      </c>
      <c r="W4" s="236">
        <v>893302</v>
      </c>
      <c r="X4" s="236">
        <v>901338</v>
      </c>
      <c r="Y4" s="237">
        <f aca="true" t="shared" si="3" ref="Y4:Y9">SUM(V4:X4)</f>
        <v>4509919</v>
      </c>
      <c r="Z4" s="236">
        <v>2782899</v>
      </c>
      <c r="AA4" s="236">
        <v>912349</v>
      </c>
      <c r="AB4" s="236">
        <v>918118</v>
      </c>
      <c r="AC4" s="237">
        <f aca="true" t="shared" si="4" ref="AC4:AC9">SUM(Z4:AB4)</f>
        <v>4613366</v>
      </c>
      <c r="AD4" s="236">
        <v>2869722</v>
      </c>
      <c r="AE4" s="236">
        <v>933867</v>
      </c>
      <c r="AF4" s="236">
        <v>937637</v>
      </c>
      <c r="AG4" s="237">
        <f aca="true" t="shared" si="5" ref="AG4:AG9">SUM(AD4:AF4)</f>
        <v>4741226</v>
      </c>
      <c r="AH4" s="236">
        <v>2931652</v>
      </c>
      <c r="AI4" s="236">
        <v>959829</v>
      </c>
      <c r="AJ4" s="236">
        <v>957256</v>
      </c>
      <c r="AK4" s="237">
        <f aca="true" t="shared" si="6" ref="AK4:AK9">SUM(AH4:AJ4)</f>
        <v>4848737</v>
      </c>
      <c r="AL4" s="236">
        <v>3018150</v>
      </c>
      <c r="AM4" s="236">
        <v>971310</v>
      </c>
      <c r="AN4" s="236">
        <v>968787</v>
      </c>
      <c r="AO4" s="237">
        <f aca="true" t="shared" si="7" ref="AO4:AO9">SUM(AL4:AN4)</f>
        <v>4958247</v>
      </c>
      <c r="AP4" s="236">
        <v>3041489</v>
      </c>
      <c r="AQ4" s="236">
        <v>982837</v>
      </c>
      <c r="AR4" s="236">
        <v>979947</v>
      </c>
      <c r="AS4" s="237">
        <f aca="true" t="shared" si="8" ref="AS4:AS9">SUM(AP4:AR4)</f>
        <v>5004273</v>
      </c>
      <c r="AT4" s="236">
        <v>2998688</v>
      </c>
      <c r="AU4" s="236">
        <v>993867</v>
      </c>
      <c r="AV4" s="236">
        <v>993136</v>
      </c>
      <c r="AW4" s="237">
        <f aca="true" t="shared" si="9" ref="AW4:AW9">SUM(AT4:AV4)</f>
        <v>4985691</v>
      </c>
    </row>
    <row r="5" spans="1:49" s="162" customFormat="1" ht="15">
      <c r="A5" s="192" t="s">
        <v>39</v>
      </c>
      <c r="B5" s="236">
        <v>151672</v>
      </c>
      <c r="C5" s="236">
        <v>41969</v>
      </c>
      <c r="D5" s="236">
        <v>38398</v>
      </c>
      <c r="E5" s="237">
        <f t="shared" si="0"/>
        <v>232039</v>
      </c>
      <c r="F5" s="236">
        <v>149613</v>
      </c>
      <c r="G5" s="236">
        <v>41719</v>
      </c>
      <c r="H5" s="236">
        <v>38462</v>
      </c>
      <c r="I5" s="237">
        <f t="shared" si="1"/>
        <v>229794</v>
      </c>
      <c r="J5" s="236">
        <v>146225</v>
      </c>
      <c r="K5" s="236">
        <v>41726</v>
      </c>
      <c r="L5" s="236">
        <v>38534</v>
      </c>
      <c r="M5" s="237">
        <v>226485</v>
      </c>
      <c r="N5" s="236">
        <v>141579</v>
      </c>
      <c r="O5" s="236">
        <v>41880</v>
      </c>
      <c r="P5" s="236">
        <v>38622</v>
      </c>
      <c r="Q5" s="237">
        <v>222081</v>
      </c>
      <c r="R5" s="236">
        <v>137428</v>
      </c>
      <c r="S5" s="236">
        <v>42293</v>
      </c>
      <c r="T5" s="236">
        <v>38486</v>
      </c>
      <c r="U5" s="237">
        <f t="shared" si="2"/>
        <v>218207</v>
      </c>
      <c r="V5" s="236">
        <v>136854</v>
      </c>
      <c r="W5" s="236">
        <v>42070</v>
      </c>
      <c r="X5" s="236">
        <v>38517</v>
      </c>
      <c r="Y5" s="237">
        <f t="shared" si="3"/>
        <v>217441</v>
      </c>
      <c r="Z5" s="236">
        <v>139930</v>
      </c>
      <c r="AA5" s="236">
        <v>43425</v>
      </c>
      <c r="AB5" s="236">
        <v>39191</v>
      </c>
      <c r="AC5" s="237">
        <f t="shared" si="4"/>
        <v>222546</v>
      </c>
      <c r="AD5" s="236">
        <v>144675</v>
      </c>
      <c r="AE5" s="236">
        <v>44845</v>
      </c>
      <c r="AF5" s="236">
        <v>40020</v>
      </c>
      <c r="AG5" s="237">
        <f t="shared" si="5"/>
        <v>229540</v>
      </c>
      <c r="AH5" s="236">
        <v>149118</v>
      </c>
      <c r="AI5" s="236">
        <v>46626</v>
      </c>
      <c r="AJ5" s="236">
        <v>40849</v>
      </c>
      <c r="AK5" s="237">
        <f t="shared" si="6"/>
        <v>236593</v>
      </c>
      <c r="AL5" s="236">
        <v>153794</v>
      </c>
      <c r="AM5" s="236">
        <v>47669</v>
      </c>
      <c r="AN5" s="236">
        <v>41180</v>
      </c>
      <c r="AO5" s="237">
        <f t="shared" si="7"/>
        <v>242643</v>
      </c>
      <c r="AP5" s="236">
        <v>156438</v>
      </c>
      <c r="AQ5" s="236">
        <v>48598</v>
      </c>
      <c r="AR5" s="236">
        <v>41635</v>
      </c>
      <c r="AS5" s="237">
        <f t="shared" si="8"/>
        <v>246671</v>
      </c>
      <c r="AT5" s="236">
        <v>155809</v>
      </c>
      <c r="AU5" s="236">
        <v>49141</v>
      </c>
      <c r="AV5" s="236">
        <v>42169</v>
      </c>
      <c r="AW5" s="237">
        <f t="shared" si="9"/>
        <v>247119</v>
      </c>
    </row>
    <row r="6" spans="1:49" s="162" customFormat="1" ht="15">
      <c r="A6" s="192" t="s">
        <v>1</v>
      </c>
      <c r="B6" s="236">
        <v>18058</v>
      </c>
      <c r="C6" s="236">
        <v>5220</v>
      </c>
      <c r="D6" s="236">
        <v>4794</v>
      </c>
      <c r="E6" s="237">
        <f t="shared" si="0"/>
        <v>28072</v>
      </c>
      <c r="F6" s="236">
        <v>18048</v>
      </c>
      <c r="G6" s="236">
        <v>5266</v>
      </c>
      <c r="H6" s="236">
        <v>4789</v>
      </c>
      <c r="I6" s="237">
        <f t="shared" si="1"/>
        <v>28103</v>
      </c>
      <c r="J6" s="236">
        <v>17712</v>
      </c>
      <c r="K6" s="236">
        <v>5261</v>
      </c>
      <c r="L6" s="236">
        <v>4789</v>
      </c>
      <c r="M6" s="237">
        <v>27762</v>
      </c>
      <c r="N6" s="236">
        <v>16968</v>
      </c>
      <c r="O6" s="236">
        <v>5283</v>
      </c>
      <c r="P6" s="236">
        <v>4799</v>
      </c>
      <c r="Q6" s="237">
        <v>27050</v>
      </c>
      <c r="R6" s="236">
        <v>16300</v>
      </c>
      <c r="S6" s="236">
        <v>5315</v>
      </c>
      <c r="T6" s="236">
        <v>4774</v>
      </c>
      <c r="U6" s="237">
        <f t="shared" si="2"/>
        <v>26389</v>
      </c>
      <c r="V6" s="236">
        <v>16266</v>
      </c>
      <c r="W6" s="236">
        <v>5299</v>
      </c>
      <c r="X6" s="236">
        <v>4780</v>
      </c>
      <c r="Y6" s="237">
        <f t="shared" si="3"/>
        <v>26345</v>
      </c>
      <c r="Z6" s="236">
        <v>16393</v>
      </c>
      <c r="AA6" s="236">
        <v>5492</v>
      </c>
      <c r="AB6" s="236">
        <v>4789</v>
      </c>
      <c r="AC6" s="237">
        <f t="shared" si="4"/>
        <v>26674</v>
      </c>
      <c r="AD6" s="236">
        <v>16783</v>
      </c>
      <c r="AE6" s="236">
        <v>5706</v>
      </c>
      <c r="AF6" s="236">
        <v>4908</v>
      </c>
      <c r="AG6" s="237">
        <f t="shared" si="5"/>
        <v>27397</v>
      </c>
      <c r="AH6" s="236">
        <v>17381</v>
      </c>
      <c r="AI6" s="236">
        <v>5881</v>
      </c>
      <c r="AJ6" s="236">
        <v>5060</v>
      </c>
      <c r="AK6" s="237">
        <f t="shared" si="6"/>
        <v>28322</v>
      </c>
      <c r="AL6" s="236">
        <v>18207</v>
      </c>
      <c r="AM6" s="236">
        <v>5935</v>
      </c>
      <c r="AN6" s="236">
        <v>5130</v>
      </c>
      <c r="AO6" s="237">
        <f t="shared" si="7"/>
        <v>29272</v>
      </c>
      <c r="AP6" s="236">
        <v>18623</v>
      </c>
      <c r="AQ6" s="236">
        <v>6048</v>
      </c>
      <c r="AR6" s="236">
        <v>5164</v>
      </c>
      <c r="AS6" s="237">
        <f t="shared" si="8"/>
        <v>29835</v>
      </c>
      <c r="AT6" s="236">
        <v>18494</v>
      </c>
      <c r="AU6" s="236">
        <v>6111</v>
      </c>
      <c r="AV6" s="236">
        <v>5219</v>
      </c>
      <c r="AW6" s="237">
        <f t="shared" si="9"/>
        <v>29824</v>
      </c>
    </row>
    <row r="7" spans="1:49" s="162" customFormat="1" ht="15">
      <c r="A7" s="192" t="s">
        <v>2</v>
      </c>
      <c r="B7" s="236">
        <v>2613</v>
      </c>
      <c r="C7" s="236">
        <v>630</v>
      </c>
      <c r="D7" s="236">
        <v>507</v>
      </c>
      <c r="E7" s="237">
        <f t="shared" si="0"/>
        <v>3750</v>
      </c>
      <c r="F7" s="236">
        <v>2567</v>
      </c>
      <c r="G7" s="236">
        <v>639</v>
      </c>
      <c r="H7" s="236">
        <v>521</v>
      </c>
      <c r="I7" s="237">
        <f t="shared" si="1"/>
        <v>3727</v>
      </c>
      <c r="J7" s="236">
        <v>2432</v>
      </c>
      <c r="K7" s="236">
        <v>638</v>
      </c>
      <c r="L7" s="236">
        <v>511</v>
      </c>
      <c r="M7" s="237">
        <v>3581</v>
      </c>
      <c r="N7" s="236">
        <v>2125</v>
      </c>
      <c r="O7" s="236">
        <v>639</v>
      </c>
      <c r="P7" s="236">
        <v>507</v>
      </c>
      <c r="Q7" s="237">
        <v>3271</v>
      </c>
      <c r="R7" s="236">
        <v>1924</v>
      </c>
      <c r="S7" s="236">
        <v>621</v>
      </c>
      <c r="T7" s="236">
        <v>498</v>
      </c>
      <c r="U7" s="237">
        <f t="shared" si="2"/>
        <v>3043</v>
      </c>
      <c r="V7" s="236">
        <v>1835</v>
      </c>
      <c r="W7" s="236">
        <v>589</v>
      </c>
      <c r="X7" s="236">
        <v>492</v>
      </c>
      <c r="Y7" s="237">
        <f t="shared" si="3"/>
        <v>2916</v>
      </c>
      <c r="Z7" s="236">
        <v>1779</v>
      </c>
      <c r="AA7" s="236">
        <v>593</v>
      </c>
      <c r="AB7" s="236">
        <v>485</v>
      </c>
      <c r="AC7" s="237">
        <f t="shared" si="4"/>
        <v>2857</v>
      </c>
      <c r="AD7" s="236">
        <v>1779</v>
      </c>
      <c r="AE7" s="236">
        <v>608</v>
      </c>
      <c r="AF7" s="236">
        <v>493</v>
      </c>
      <c r="AG7" s="237">
        <f t="shared" si="5"/>
        <v>2880</v>
      </c>
      <c r="AH7" s="236">
        <v>1957</v>
      </c>
      <c r="AI7" s="236">
        <v>621</v>
      </c>
      <c r="AJ7" s="236">
        <v>511</v>
      </c>
      <c r="AK7" s="237">
        <f t="shared" si="6"/>
        <v>3089</v>
      </c>
      <c r="AL7" s="236">
        <v>2301</v>
      </c>
      <c r="AM7" s="236">
        <v>650</v>
      </c>
      <c r="AN7" s="236">
        <v>524</v>
      </c>
      <c r="AO7" s="237">
        <f t="shared" si="7"/>
        <v>3475</v>
      </c>
      <c r="AP7" s="236">
        <v>2515</v>
      </c>
      <c r="AQ7" s="236">
        <v>668</v>
      </c>
      <c r="AR7" s="236">
        <v>515</v>
      </c>
      <c r="AS7" s="237">
        <f t="shared" si="8"/>
        <v>3698</v>
      </c>
      <c r="AT7" s="236">
        <v>2593</v>
      </c>
      <c r="AU7" s="236">
        <v>671</v>
      </c>
      <c r="AV7" s="236">
        <v>511</v>
      </c>
      <c r="AW7" s="237">
        <f t="shared" si="9"/>
        <v>3775</v>
      </c>
    </row>
    <row r="8" spans="1:49" s="162" customFormat="1" ht="15">
      <c r="A8" s="192" t="s">
        <v>3</v>
      </c>
      <c r="B8" s="236">
        <v>1398</v>
      </c>
      <c r="C8" s="236">
        <v>402</v>
      </c>
      <c r="D8" s="236">
        <v>356</v>
      </c>
      <c r="E8" s="237">
        <f t="shared" si="0"/>
        <v>2156</v>
      </c>
      <c r="F8" s="236">
        <v>1396</v>
      </c>
      <c r="G8" s="236">
        <v>402</v>
      </c>
      <c r="H8" s="236">
        <v>350</v>
      </c>
      <c r="I8" s="237">
        <f t="shared" si="1"/>
        <v>2148</v>
      </c>
      <c r="J8" s="236">
        <v>1375</v>
      </c>
      <c r="K8" s="236">
        <v>380</v>
      </c>
      <c r="L8" s="236">
        <v>357</v>
      </c>
      <c r="M8" s="237">
        <v>2112</v>
      </c>
      <c r="N8" s="236">
        <v>1328</v>
      </c>
      <c r="O8" s="236">
        <v>393</v>
      </c>
      <c r="P8" s="236">
        <v>351</v>
      </c>
      <c r="Q8" s="237">
        <v>2072</v>
      </c>
      <c r="R8" s="236">
        <v>1219</v>
      </c>
      <c r="S8" s="236">
        <v>409</v>
      </c>
      <c r="T8" s="236">
        <v>352</v>
      </c>
      <c r="U8" s="237">
        <f t="shared" si="2"/>
        <v>1980</v>
      </c>
      <c r="V8" s="236">
        <v>1219</v>
      </c>
      <c r="W8" s="236">
        <v>414</v>
      </c>
      <c r="X8" s="236">
        <v>359</v>
      </c>
      <c r="Y8" s="237">
        <f t="shared" si="3"/>
        <v>1992</v>
      </c>
      <c r="Z8" s="236">
        <v>1241</v>
      </c>
      <c r="AA8" s="236">
        <v>429</v>
      </c>
      <c r="AB8" s="236">
        <v>370</v>
      </c>
      <c r="AC8" s="237">
        <f t="shared" si="4"/>
        <v>2040</v>
      </c>
      <c r="AD8" s="236">
        <v>1289</v>
      </c>
      <c r="AE8" s="236">
        <v>436</v>
      </c>
      <c r="AF8" s="236">
        <v>380</v>
      </c>
      <c r="AG8" s="237">
        <f t="shared" si="5"/>
        <v>2105</v>
      </c>
      <c r="AH8" s="236">
        <v>1307</v>
      </c>
      <c r="AI8" s="236">
        <v>424</v>
      </c>
      <c r="AJ8" s="236">
        <v>403</v>
      </c>
      <c r="AK8" s="237">
        <f t="shared" si="6"/>
        <v>2134</v>
      </c>
      <c r="AL8" s="236">
        <v>1396</v>
      </c>
      <c r="AM8" s="236">
        <v>435</v>
      </c>
      <c r="AN8" s="236">
        <v>405</v>
      </c>
      <c r="AO8" s="237">
        <f t="shared" si="7"/>
        <v>2236</v>
      </c>
      <c r="AP8" s="236">
        <v>1458</v>
      </c>
      <c r="AQ8" s="236">
        <v>443</v>
      </c>
      <c r="AR8" s="236">
        <v>410</v>
      </c>
      <c r="AS8" s="237">
        <f t="shared" si="8"/>
        <v>2311</v>
      </c>
      <c r="AT8" s="236">
        <v>1403</v>
      </c>
      <c r="AU8" s="236">
        <v>466</v>
      </c>
      <c r="AV8" s="236">
        <v>409</v>
      </c>
      <c r="AW8" s="237">
        <f t="shared" si="9"/>
        <v>2278</v>
      </c>
    </row>
    <row r="9" spans="1:57" s="240" customFormat="1" ht="13.5" thickBot="1">
      <c r="A9" s="238" t="s">
        <v>13</v>
      </c>
      <c r="B9" s="239">
        <f>SUM(B7:B8)</f>
        <v>4011</v>
      </c>
      <c r="C9" s="239">
        <f>SUM(C7:C8)</f>
        <v>1032</v>
      </c>
      <c r="D9" s="239">
        <f>SUM(D7:D8)</f>
        <v>863</v>
      </c>
      <c r="E9" s="239">
        <f t="shared" si="0"/>
        <v>5906</v>
      </c>
      <c r="F9" s="239">
        <f>SUM(F7:F8)</f>
        <v>3963</v>
      </c>
      <c r="G9" s="239">
        <f>SUM(G7:G8)</f>
        <v>1041</v>
      </c>
      <c r="H9" s="239">
        <f>SUM(H7:H8)</f>
        <v>871</v>
      </c>
      <c r="I9" s="239">
        <f t="shared" si="1"/>
        <v>5875</v>
      </c>
      <c r="J9" s="239">
        <f>SUM(J7:J8)</f>
        <v>3807</v>
      </c>
      <c r="K9" s="239">
        <f>SUM(K7:K8)</f>
        <v>1018</v>
      </c>
      <c r="L9" s="239">
        <f>SUM(L7:L8)</f>
        <v>868</v>
      </c>
      <c r="M9" s="239">
        <f>SUM(J9:L9)</f>
        <v>5693</v>
      </c>
      <c r="N9" s="239">
        <f>SUM(N7:N8)</f>
        <v>3453</v>
      </c>
      <c r="O9" s="239">
        <f>SUM(O7:O8)</f>
        <v>1032</v>
      </c>
      <c r="P9" s="239">
        <f>SUM(P7:P8)</f>
        <v>858</v>
      </c>
      <c r="Q9" s="239">
        <f>SUM(N9:P9)</f>
        <v>5343</v>
      </c>
      <c r="R9" s="239">
        <f>SUM(R7:R8)</f>
        <v>3143</v>
      </c>
      <c r="S9" s="239">
        <f>SUM(S7:S8)</f>
        <v>1030</v>
      </c>
      <c r="T9" s="239">
        <f>SUM(T7:T8)</f>
        <v>850</v>
      </c>
      <c r="U9" s="239">
        <f t="shared" si="2"/>
        <v>5023</v>
      </c>
      <c r="V9" s="239">
        <f>SUM(V7:V8)</f>
        <v>3054</v>
      </c>
      <c r="W9" s="239">
        <f>SUM(W7:W8)</f>
        <v>1003</v>
      </c>
      <c r="X9" s="239">
        <f>SUM(X7:X8)</f>
        <v>851</v>
      </c>
      <c r="Y9" s="239">
        <f t="shared" si="3"/>
        <v>4908</v>
      </c>
      <c r="Z9" s="239">
        <f>SUM(Z7:Z8)</f>
        <v>3020</v>
      </c>
      <c r="AA9" s="239">
        <f>SUM(AA7:AA8)</f>
        <v>1022</v>
      </c>
      <c r="AB9" s="239">
        <f>SUM(AB7:AB8)</f>
        <v>855</v>
      </c>
      <c r="AC9" s="239">
        <f t="shared" si="4"/>
        <v>4897</v>
      </c>
      <c r="AD9" s="239">
        <f>SUM(AD7:AD8)</f>
        <v>3068</v>
      </c>
      <c r="AE9" s="239">
        <f>SUM(AE7:AE8)</f>
        <v>1044</v>
      </c>
      <c r="AF9" s="239">
        <f>SUM(AF7:AF8)</f>
        <v>873</v>
      </c>
      <c r="AG9" s="239">
        <f t="shared" si="5"/>
        <v>4985</v>
      </c>
      <c r="AH9" s="239">
        <f>SUM(AH7:AH8)</f>
        <v>3264</v>
      </c>
      <c r="AI9" s="239">
        <f>SUM(AI7:AI8)</f>
        <v>1045</v>
      </c>
      <c r="AJ9" s="239">
        <f>SUM(AJ7:AJ8)</f>
        <v>914</v>
      </c>
      <c r="AK9" s="239">
        <f t="shared" si="6"/>
        <v>5223</v>
      </c>
      <c r="AL9" s="239">
        <f>SUM(AL7:AL8)</f>
        <v>3697</v>
      </c>
      <c r="AM9" s="239">
        <f>SUM(AM7:AM8)</f>
        <v>1085</v>
      </c>
      <c r="AN9" s="239">
        <f>SUM(AN7:AN8)</f>
        <v>929</v>
      </c>
      <c r="AO9" s="239">
        <f t="shared" si="7"/>
        <v>5711</v>
      </c>
      <c r="AP9" s="239">
        <f>SUM(AP7:AP8)</f>
        <v>3973</v>
      </c>
      <c r="AQ9" s="239">
        <f>SUM(AQ7:AQ8)</f>
        <v>1111</v>
      </c>
      <c r="AR9" s="239">
        <f>SUM(AR7:AR8)</f>
        <v>925</v>
      </c>
      <c r="AS9" s="239">
        <f t="shared" si="8"/>
        <v>6009</v>
      </c>
      <c r="AT9" s="239">
        <f>SUM(AT7:AT8)</f>
        <v>3996</v>
      </c>
      <c r="AU9" s="239">
        <f>SUM(AU7:AU8)</f>
        <v>1137</v>
      </c>
      <c r="AV9" s="239">
        <f>SUM(AV7:AV8)</f>
        <v>920</v>
      </c>
      <c r="AW9" s="239">
        <f t="shared" si="9"/>
        <v>6053</v>
      </c>
      <c r="AX9" s="162"/>
      <c r="AY9" s="162"/>
      <c r="AZ9" s="162"/>
      <c r="BA9" s="162"/>
      <c r="BB9" s="162"/>
      <c r="BC9" s="162"/>
      <c r="BD9" s="162"/>
      <c r="BE9" s="162"/>
    </row>
    <row r="10" spans="1:2" s="162" customFormat="1" ht="12.75">
      <c r="A10" s="12" t="s">
        <v>41</v>
      </c>
      <c r="B10" s="12" t="s">
        <v>38</v>
      </c>
    </row>
    <row r="11" spans="1:14" s="162" customFormat="1" ht="13.5" thickBot="1">
      <c r="A11" s="12"/>
      <c r="N11" s="226"/>
    </row>
    <row r="12" spans="1:49" s="162" customFormat="1" ht="15">
      <c r="A12" s="161"/>
      <c r="B12" s="350" t="s">
        <v>104</v>
      </c>
      <c r="C12" s="331"/>
      <c r="D12" s="331"/>
      <c r="E12" s="351"/>
      <c r="F12" s="350" t="s">
        <v>105</v>
      </c>
      <c r="G12" s="331"/>
      <c r="H12" s="331"/>
      <c r="I12" s="351"/>
      <c r="J12" s="350" t="s">
        <v>106</v>
      </c>
      <c r="K12" s="331"/>
      <c r="L12" s="331"/>
      <c r="M12" s="351"/>
      <c r="N12" s="350" t="s">
        <v>107</v>
      </c>
      <c r="O12" s="331"/>
      <c r="P12" s="331"/>
      <c r="Q12" s="351"/>
      <c r="R12" s="350" t="s">
        <v>108</v>
      </c>
      <c r="S12" s="331"/>
      <c r="T12" s="331"/>
      <c r="U12" s="351"/>
      <c r="V12" s="350" t="s">
        <v>109</v>
      </c>
      <c r="W12" s="331"/>
      <c r="X12" s="331"/>
      <c r="Y12" s="351"/>
      <c r="Z12" s="350" t="s">
        <v>110</v>
      </c>
      <c r="AA12" s="331"/>
      <c r="AB12" s="331"/>
      <c r="AC12" s="351"/>
      <c r="AD12" s="350" t="s">
        <v>111</v>
      </c>
      <c r="AE12" s="331"/>
      <c r="AF12" s="331"/>
      <c r="AG12" s="351"/>
      <c r="AH12" s="350" t="s">
        <v>112</v>
      </c>
      <c r="AI12" s="331"/>
      <c r="AJ12" s="331"/>
      <c r="AK12" s="351"/>
      <c r="AL12" s="350" t="s">
        <v>113</v>
      </c>
      <c r="AM12" s="331"/>
      <c r="AN12" s="331"/>
      <c r="AO12" s="351"/>
      <c r="AP12" s="350" t="s">
        <v>114</v>
      </c>
      <c r="AQ12" s="331"/>
      <c r="AR12" s="331"/>
      <c r="AS12" s="351"/>
      <c r="AT12" s="350" t="s">
        <v>115</v>
      </c>
      <c r="AU12" s="331"/>
      <c r="AV12" s="331"/>
      <c r="AW12" s="351"/>
    </row>
    <row r="13" spans="1:57" s="222" customFormat="1" ht="30.75" thickBot="1">
      <c r="A13" s="134"/>
      <c r="B13" s="105" t="s">
        <v>58</v>
      </c>
      <c r="C13" s="105" t="s">
        <v>10</v>
      </c>
      <c r="D13" s="105" t="s">
        <v>59</v>
      </c>
      <c r="E13" s="235" t="s">
        <v>29</v>
      </c>
      <c r="F13" s="105" t="s">
        <v>58</v>
      </c>
      <c r="G13" s="105" t="s">
        <v>10</v>
      </c>
      <c r="H13" s="105" t="s">
        <v>59</v>
      </c>
      <c r="I13" s="235" t="s">
        <v>29</v>
      </c>
      <c r="J13" s="105" t="s">
        <v>58</v>
      </c>
      <c r="K13" s="105" t="s">
        <v>10</v>
      </c>
      <c r="L13" s="105" t="s">
        <v>59</v>
      </c>
      <c r="M13" s="235" t="s">
        <v>29</v>
      </c>
      <c r="N13" s="105" t="s">
        <v>58</v>
      </c>
      <c r="O13" s="105" t="s">
        <v>10</v>
      </c>
      <c r="P13" s="105" t="s">
        <v>59</v>
      </c>
      <c r="Q13" s="235" t="s">
        <v>29</v>
      </c>
      <c r="R13" s="105" t="s">
        <v>58</v>
      </c>
      <c r="S13" s="105" t="s">
        <v>10</v>
      </c>
      <c r="T13" s="105" t="s">
        <v>59</v>
      </c>
      <c r="U13" s="235" t="s">
        <v>29</v>
      </c>
      <c r="V13" s="105" t="s">
        <v>58</v>
      </c>
      <c r="W13" s="105" t="s">
        <v>10</v>
      </c>
      <c r="X13" s="105" t="s">
        <v>59</v>
      </c>
      <c r="Y13" s="235" t="s">
        <v>29</v>
      </c>
      <c r="Z13" s="105" t="s">
        <v>58</v>
      </c>
      <c r="AA13" s="105" t="s">
        <v>10</v>
      </c>
      <c r="AB13" s="105" t="s">
        <v>59</v>
      </c>
      <c r="AC13" s="235" t="s">
        <v>29</v>
      </c>
      <c r="AD13" s="105" t="s">
        <v>58</v>
      </c>
      <c r="AE13" s="105" t="s">
        <v>10</v>
      </c>
      <c r="AF13" s="105" t="s">
        <v>59</v>
      </c>
      <c r="AG13" s="235" t="s">
        <v>29</v>
      </c>
      <c r="AH13" s="105" t="s">
        <v>58</v>
      </c>
      <c r="AI13" s="105" t="s">
        <v>10</v>
      </c>
      <c r="AJ13" s="105" t="s">
        <v>59</v>
      </c>
      <c r="AK13" s="235" t="s">
        <v>29</v>
      </c>
      <c r="AL13" s="105" t="s">
        <v>58</v>
      </c>
      <c r="AM13" s="105" t="s">
        <v>10</v>
      </c>
      <c r="AN13" s="105" t="s">
        <v>59</v>
      </c>
      <c r="AO13" s="235" t="s">
        <v>29</v>
      </c>
      <c r="AP13" s="105" t="s">
        <v>58</v>
      </c>
      <c r="AQ13" s="105" t="s">
        <v>10</v>
      </c>
      <c r="AR13" s="105" t="s">
        <v>59</v>
      </c>
      <c r="AS13" s="235" t="s">
        <v>29</v>
      </c>
      <c r="AT13" s="105" t="s">
        <v>58</v>
      </c>
      <c r="AU13" s="105" t="s">
        <v>10</v>
      </c>
      <c r="AV13" s="105" t="s">
        <v>59</v>
      </c>
      <c r="AW13" s="235" t="s">
        <v>29</v>
      </c>
      <c r="AX13" s="162"/>
      <c r="AY13" s="162"/>
      <c r="AZ13" s="162"/>
      <c r="BA13" s="162"/>
      <c r="BB13" s="162"/>
      <c r="BC13" s="162"/>
      <c r="BD13" s="162"/>
      <c r="BE13" s="162"/>
    </row>
    <row r="14" spans="1:49" s="162" customFormat="1" ht="15">
      <c r="A14" s="188" t="s">
        <v>0</v>
      </c>
      <c r="B14" s="236">
        <v>3080825</v>
      </c>
      <c r="C14" s="236">
        <v>1011978</v>
      </c>
      <c r="D14" s="236">
        <v>1008736</v>
      </c>
      <c r="E14" s="237">
        <f aca="true" t="shared" si="10" ref="E14:E19">SUM(B14:D14)</f>
        <v>5101539</v>
      </c>
      <c r="F14" s="236">
        <v>3053036</v>
      </c>
      <c r="G14" s="236">
        <v>1016928</v>
      </c>
      <c r="H14" s="236">
        <v>1017177</v>
      </c>
      <c r="I14" s="237">
        <f aca="true" t="shared" si="11" ref="I14:I19">SUM(F14:H14)</f>
        <v>5087141</v>
      </c>
      <c r="J14" s="236">
        <v>3007324</v>
      </c>
      <c r="K14" s="236">
        <v>1018359</v>
      </c>
      <c r="L14" s="236">
        <v>1027744</v>
      </c>
      <c r="M14" s="237">
        <f aca="true" t="shared" si="12" ref="M14:M19">SUM(J14:L14)</f>
        <v>5053427</v>
      </c>
      <c r="N14" s="236">
        <v>2980139</v>
      </c>
      <c r="O14" s="236">
        <v>1018033</v>
      </c>
      <c r="P14" s="236">
        <v>1036204</v>
      </c>
      <c r="Q14" s="237">
        <f aca="true" t="shared" si="13" ref="Q14:Q19">SUM(N14:P14)</f>
        <v>5034376</v>
      </c>
      <c r="R14" s="236">
        <v>2910789</v>
      </c>
      <c r="S14" s="236">
        <v>1012746</v>
      </c>
      <c r="T14" s="236">
        <v>1045394</v>
      </c>
      <c r="U14" s="237">
        <f aca="true" t="shared" si="14" ref="U14:U19">SUM(R14:T14)</f>
        <v>4968929</v>
      </c>
      <c r="V14" s="236">
        <v>2840373</v>
      </c>
      <c r="W14" s="236">
        <v>1022054</v>
      </c>
      <c r="X14" s="236">
        <v>1050633</v>
      </c>
      <c r="Y14" s="237">
        <f aca="true" t="shared" si="15" ref="Y14:Y19">SUM(V14:X14)</f>
        <v>4913060</v>
      </c>
      <c r="Z14" s="236">
        <v>2909498</v>
      </c>
      <c r="AA14" s="236">
        <v>1045465</v>
      </c>
      <c r="AB14" s="236">
        <v>1074339</v>
      </c>
      <c r="AC14" s="237">
        <f aca="true" t="shared" si="16" ref="AC14:AC19">SUM(Z14:AB14)</f>
        <v>5029302</v>
      </c>
      <c r="AD14" s="236">
        <v>2913543</v>
      </c>
      <c r="AE14" s="236">
        <v>1050366</v>
      </c>
      <c r="AF14" s="236">
        <v>1088776</v>
      </c>
      <c r="AG14" s="237">
        <f aca="true" t="shared" si="17" ref="AG14:AG19">SUM(AD14:AF14)</f>
        <v>5052685</v>
      </c>
      <c r="AH14" s="236">
        <v>3019276</v>
      </c>
      <c r="AI14" s="236">
        <v>1066507</v>
      </c>
      <c r="AJ14" s="236">
        <v>1113289</v>
      </c>
      <c r="AK14" s="237">
        <f aca="true" t="shared" si="18" ref="AK14:AK19">SUM(AH14:AJ14)</f>
        <v>5199072</v>
      </c>
      <c r="AL14" s="236">
        <v>3077011</v>
      </c>
      <c r="AM14" s="236">
        <v>1082141</v>
      </c>
      <c r="AN14" s="236">
        <v>1128437</v>
      </c>
      <c r="AO14" s="237">
        <f aca="true" t="shared" si="19" ref="AO14:AO19">SUM(AL14:AN14)</f>
        <v>5287589</v>
      </c>
      <c r="AP14" s="236">
        <v>3062464</v>
      </c>
      <c r="AQ14" s="236">
        <v>1076587</v>
      </c>
      <c r="AR14" s="236">
        <v>1142246</v>
      </c>
      <c r="AS14" s="237">
        <f aca="true" t="shared" si="20" ref="AS14:AS19">SUM(AP14:AR14)</f>
        <v>5281297</v>
      </c>
      <c r="AT14" s="236">
        <v>3045571</v>
      </c>
      <c r="AU14" s="236">
        <v>1073164</v>
      </c>
      <c r="AV14" s="236">
        <v>1157978</v>
      </c>
      <c r="AW14" s="237">
        <f aca="true" t="shared" si="21" ref="AW14:AW19">SUM(AT14:AV14)</f>
        <v>5276713</v>
      </c>
    </row>
    <row r="15" spans="1:49" s="162" customFormat="1" ht="15">
      <c r="A15" s="192" t="s">
        <v>39</v>
      </c>
      <c r="B15" s="236">
        <v>160409</v>
      </c>
      <c r="C15" s="236">
        <v>49744</v>
      </c>
      <c r="D15" s="236">
        <v>42944</v>
      </c>
      <c r="E15" s="237">
        <f t="shared" si="10"/>
        <v>253097</v>
      </c>
      <c r="F15" s="236">
        <v>157585</v>
      </c>
      <c r="G15" s="236">
        <v>49290</v>
      </c>
      <c r="H15" s="236">
        <v>43066</v>
      </c>
      <c r="I15" s="237">
        <f t="shared" si="11"/>
        <v>249941</v>
      </c>
      <c r="J15" s="236">
        <v>153510</v>
      </c>
      <c r="K15" s="236">
        <v>48930</v>
      </c>
      <c r="L15" s="236">
        <v>43420</v>
      </c>
      <c r="M15" s="237">
        <f t="shared" si="12"/>
        <v>245860</v>
      </c>
      <c r="N15" s="236">
        <v>150880</v>
      </c>
      <c r="O15" s="236">
        <v>48522</v>
      </c>
      <c r="P15" s="236">
        <v>43755</v>
      </c>
      <c r="Q15" s="237">
        <f t="shared" si="13"/>
        <v>243157</v>
      </c>
      <c r="R15" s="236">
        <v>146824</v>
      </c>
      <c r="S15" s="236">
        <v>47936</v>
      </c>
      <c r="T15" s="236">
        <v>44229</v>
      </c>
      <c r="U15" s="237">
        <f t="shared" si="14"/>
        <v>238989</v>
      </c>
      <c r="V15" s="236">
        <v>143455</v>
      </c>
      <c r="W15" s="236">
        <v>48556</v>
      </c>
      <c r="X15" s="236">
        <v>44518</v>
      </c>
      <c r="Y15" s="237">
        <f t="shared" si="15"/>
        <v>236529</v>
      </c>
      <c r="Z15" s="236">
        <v>146501</v>
      </c>
      <c r="AA15" s="236">
        <v>49289</v>
      </c>
      <c r="AB15" s="236">
        <v>45764</v>
      </c>
      <c r="AC15" s="237">
        <f t="shared" si="16"/>
        <v>241554</v>
      </c>
      <c r="AD15" s="236">
        <v>146734</v>
      </c>
      <c r="AE15" s="236">
        <v>49096</v>
      </c>
      <c r="AF15" s="236">
        <v>46287</v>
      </c>
      <c r="AG15" s="237">
        <f t="shared" si="17"/>
        <v>242117</v>
      </c>
      <c r="AH15" s="236">
        <v>153477</v>
      </c>
      <c r="AI15" s="236">
        <v>50386</v>
      </c>
      <c r="AJ15" s="236">
        <v>47437</v>
      </c>
      <c r="AK15" s="237">
        <f t="shared" si="18"/>
        <v>251300</v>
      </c>
      <c r="AL15" s="236">
        <v>158150</v>
      </c>
      <c r="AM15" s="236">
        <v>50944</v>
      </c>
      <c r="AN15" s="236">
        <v>48311</v>
      </c>
      <c r="AO15" s="237">
        <f t="shared" si="19"/>
        <v>257405</v>
      </c>
      <c r="AP15" s="236">
        <v>160224</v>
      </c>
      <c r="AQ15" s="236">
        <v>50830</v>
      </c>
      <c r="AR15" s="236">
        <v>49044</v>
      </c>
      <c r="AS15" s="237">
        <f t="shared" si="20"/>
        <v>260098</v>
      </c>
      <c r="AT15" s="236">
        <v>161463</v>
      </c>
      <c r="AU15" s="236">
        <v>51131</v>
      </c>
      <c r="AV15" s="236">
        <v>49774</v>
      </c>
      <c r="AW15" s="237">
        <f t="shared" si="21"/>
        <v>262368</v>
      </c>
    </row>
    <row r="16" spans="1:49" s="162" customFormat="1" ht="15">
      <c r="A16" s="192" t="s">
        <v>1</v>
      </c>
      <c r="B16" s="236">
        <v>18972</v>
      </c>
      <c r="C16" s="236">
        <v>6113</v>
      </c>
      <c r="D16" s="236">
        <v>5307</v>
      </c>
      <c r="E16" s="237">
        <f t="shared" si="10"/>
        <v>30392</v>
      </c>
      <c r="F16" s="236">
        <v>18762</v>
      </c>
      <c r="G16" s="236">
        <v>6076</v>
      </c>
      <c r="H16" s="236">
        <v>5355</v>
      </c>
      <c r="I16" s="237">
        <f t="shared" si="11"/>
        <v>30193</v>
      </c>
      <c r="J16" s="236">
        <v>18423</v>
      </c>
      <c r="K16" s="236">
        <v>5997</v>
      </c>
      <c r="L16" s="236">
        <v>5409</v>
      </c>
      <c r="M16" s="237">
        <f t="shared" si="12"/>
        <v>29829</v>
      </c>
      <c r="N16" s="236">
        <v>17897</v>
      </c>
      <c r="O16" s="236">
        <v>5949</v>
      </c>
      <c r="P16" s="236">
        <v>5429</v>
      </c>
      <c r="Q16" s="237">
        <f t="shared" si="13"/>
        <v>29275</v>
      </c>
      <c r="R16" s="236">
        <v>17300</v>
      </c>
      <c r="S16" s="236">
        <v>5826</v>
      </c>
      <c r="T16" s="236">
        <v>5509</v>
      </c>
      <c r="U16" s="237">
        <f t="shared" si="14"/>
        <v>28635</v>
      </c>
      <c r="V16" s="236">
        <v>16755</v>
      </c>
      <c r="W16" s="236">
        <v>5937</v>
      </c>
      <c r="X16" s="236">
        <v>5554</v>
      </c>
      <c r="Y16" s="237">
        <f t="shared" si="15"/>
        <v>28246</v>
      </c>
      <c r="Z16" s="236">
        <v>17246</v>
      </c>
      <c r="AA16" s="236">
        <v>6049</v>
      </c>
      <c r="AB16" s="236">
        <v>5763</v>
      </c>
      <c r="AC16" s="237">
        <f t="shared" si="16"/>
        <v>29058</v>
      </c>
      <c r="AD16" s="236">
        <v>17104</v>
      </c>
      <c r="AE16" s="236">
        <v>5997</v>
      </c>
      <c r="AF16" s="236">
        <v>5834</v>
      </c>
      <c r="AG16" s="237">
        <f t="shared" si="17"/>
        <v>28935</v>
      </c>
      <c r="AH16" s="236">
        <v>17639</v>
      </c>
      <c r="AI16" s="236">
        <v>6132</v>
      </c>
      <c r="AJ16" s="236">
        <v>5961</v>
      </c>
      <c r="AK16" s="237">
        <f t="shared" si="18"/>
        <v>29732</v>
      </c>
      <c r="AL16" s="236">
        <v>18231</v>
      </c>
      <c r="AM16" s="236">
        <v>6241</v>
      </c>
      <c r="AN16" s="236">
        <v>6097</v>
      </c>
      <c r="AO16" s="237">
        <f t="shared" si="19"/>
        <v>30569</v>
      </c>
      <c r="AP16" s="236">
        <v>18715</v>
      </c>
      <c r="AQ16" s="236">
        <v>6217</v>
      </c>
      <c r="AR16" s="236">
        <v>6202</v>
      </c>
      <c r="AS16" s="237">
        <f t="shared" si="20"/>
        <v>31134</v>
      </c>
      <c r="AT16" s="236">
        <v>18893</v>
      </c>
      <c r="AU16" s="236">
        <v>6274</v>
      </c>
      <c r="AV16" s="236">
        <v>6290</v>
      </c>
      <c r="AW16" s="237">
        <f t="shared" si="21"/>
        <v>31457</v>
      </c>
    </row>
    <row r="17" spans="1:49" s="162" customFormat="1" ht="15">
      <c r="A17" s="192" t="s">
        <v>2</v>
      </c>
      <c r="B17" s="236">
        <v>2690</v>
      </c>
      <c r="C17" s="236">
        <v>674</v>
      </c>
      <c r="D17" s="236">
        <v>529</v>
      </c>
      <c r="E17" s="237">
        <f t="shared" si="10"/>
        <v>3893</v>
      </c>
      <c r="F17" s="236">
        <v>2700</v>
      </c>
      <c r="G17" s="236">
        <v>676</v>
      </c>
      <c r="H17" s="236">
        <v>532</v>
      </c>
      <c r="I17" s="237">
        <f t="shared" si="11"/>
        <v>3908</v>
      </c>
      <c r="J17" s="236">
        <v>2585</v>
      </c>
      <c r="K17" s="236">
        <v>663</v>
      </c>
      <c r="L17" s="236">
        <v>546</v>
      </c>
      <c r="M17" s="237">
        <f t="shared" si="12"/>
        <v>3794</v>
      </c>
      <c r="N17" s="236">
        <v>2333</v>
      </c>
      <c r="O17" s="236">
        <v>645</v>
      </c>
      <c r="P17" s="236">
        <v>554</v>
      </c>
      <c r="Q17" s="237">
        <f t="shared" si="13"/>
        <v>3532</v>
      </c>
      <c r="R17" s="236">
        <v>2100</v>
      </c>
      <c r="S17" s="236">
        <v>607</v>
      </c>
      <c r="T17" s="236">
        <v>568</v>
      </c>
      <c r="U17" s="237">
        <f t="shared" si="14"/>
        <v>3275</v>
      </c>
      <c r="V17" s="236">
        <v>1954</v>
      </c>
      <c r="W17" s="236">
        <v>607</v>
      </c>
      <c r="X17" s="236">
        <v>569</v>
      </c>
      <c r="Y17" s="237">
        <f t="shared" si="15"/>
        <v>3130</v>
      </c>
      <c r="Z17" s="236">
        <v>1986</v>
      </c>
      <c r="AA17" s="236">
        <v>608</v>
      </c>
      <c r="AB17" s="236">
        <v>584</v>
      </c>
      <c r="AC17" s="237">
        <f t="shared" si="16"/>
        <v>3178</v>
      </c>
      <c r="AD17" s="236">
        <v>1930</v>
      </c>
      <c r="AE17" s="236">
        <v>607</v>
      </c>
      <c r="AF17" s="236">
        <v>564</v>
      </c>
      <c r="AG17" s="237">
        <f t="shared" si="17"/>
        <v>3101</v>
      </c>
      <c r="AH17" s="236">
        <v>2056</v>
      </c>
      <c r="AI17" s="236">
        <v>639</v>
      </c>
      <c r="AJ17" s="236">
        <v>582</v>
      </c>
      <c r="AK17" s="237">
        <f t="shared" si="18"/>
        <v>3277</v>
      </c>
      <c r="AL17" s="236">
        <v>2260</v>
      </c>
      <c r="AM17" s="236">
        <v>697</v>
      </c>
      <c r="AN17" s="236">
        <v>583</v>
      </c>
      <c r="AO17" s="237">
        <f t="shared" si="19"/>
        <v>3540</v>
      </c>
      <c r="AP17" s="236">
        <v>2553</v>
      </c>
      <c r="AQ17" s="236">
        <v>707</v>
      </c>
      <c r="AR17" s="236">
        <v>602</v>
      </c>
      <c r="AS17" s="237">
        <f t="shared" si="20"/>
        <v>3862</v>
      </c>
      <c r="AT17" s="236">
        <v>2671</v>
      </c>
      <c r="AU17" s="236">
        <v>726</v>
      </c>
      <c r="AV17" s="236">
        <v>612</v>
      </c>
      <c r="AW17" s="237">
        <f t="shared" si="21"/>
        <v>4009</v>
      </c>
    </row>
    <row r="18" spans="1:49" s="162" customFormat="1" ht="15">
      <c r="A18" s="192" t="s">
        <v>3</v>
      </c>
      <c r="B18" s="236">
        <v>1446</v>
      </c>
      <c r="C18" s="236">
        <v>458</v>
      </c>
      <c r="D18" s="236">
        <v>423</v>
      </c>
      <c r="E18" s="237">
        <f t="shared" si="10"/>
        <v>2327</v>
      </c>
      <c r="F18" s="236">
        <v>1432</v>
      </c>
      <c r="G18" s="236">
        <v>456</v>
      </c>
      <c r="H18" s="236">
        <v>423</v>
      </c>
      <c r="I18" s="237">
        <f t="shared" si="11"/>
        <v>2311</v>
      </c>
      <c r="J18" s="236">
        <v>1422</v>
      </c>
      <c r="K18" s="236">
        <v>450</v>
      </c>
      <c r="L18" s="236">
        <v>421</v>
      </c>
      <c r="M18" s="237">
        <f t="shared" si="12"/>
        <v>2293</v>
      </c>
      <c r="N18" s="236">
        <v>1337</v>
      </c>
      <c r="O18" s="236">
        <v>458</v>
      </c>
      <c r="P18" s="236">
        <v>423</v>
      </c>
      <c r="Q18" s="237">
        <f t="shared" si="13"/>
        <v>2218</v>
      </c>
      <c r="R18" s="236">
        <v>1322</v>
      </c>
      <c r="S18" s="236">
        <v>429</v>
      </c>
      <c r="T18" s="236">
        <v>435</v>
      </c>
      <c r="U18" s="237">
        <f t="shared" si="14"/>
        <v>2186</v>
      </c>
      <c r="V18" s="236">
        <v>1271</v>
      </c>
      <c r="W18" s="236">
        <v>446</v>
      </c>
      <c r="X18" s="236">
        <v>442</v>
      </c>
      <c r="Y18" s="237">
        <f t="shared" si="15"/>
        <v>2159</v>
      </c>
      <c r="Z18" s="236">
        <v>1298</v>
      </c>
      <c r="AA18" s="236">
        <v>452</v>
      </c>
      <c r="AB18" s="236">
        <v>460</v>
      </c>
      <c r="AC18" s="237">
        <f t="shared" si="16"/>
        <v>2210</v>
      </c>
      <c r="AD18" s="236">
        <v>1287</v>
      </c>
      <c r="AE18" s="236">
        <v>443</v>
      </c>
      <c r="AF18" s="236">
        <v>470</v>
      </c>
      <c r="AG18" s="237">
        <f t="shared" si="17"/>
        <v>2200</v>
      </c>
      <c r="AH18" s="236">
        <v>1334</v>
      </c>
      <c r="AI18" s="236">
        <v>472</v>
      </c>
      <c r="AJ18" s="236">
        <v>472</v>
      </c>
      <c r="AK18" s="237">
        <f t="shared" si="18"/>
        <v>2278</v>
      </c>
      <c r="AL18" s="236">
        <v>1402</v>
      </c>
      <c r="AM18" s="236">
        <v>475</v>
      </c>
      <c r="AN18" s="236">
        <v>484</v>
      </c>
      <c r="AO18" s="237">
        <f t="shared" si="19"/>
        <v>2361</v>
      </c>
      <c r="AP18" s="236">
        <v>1441</v>
      </c>
      <c r="AQ18" s="236">
        <v>474</v>
      </c>
      <c r="AR18" s="236">
        <v>495</v>
      </c>
      <c r="AS18" s="237">
        <f t="shared" si="20"/>
        <v>2410</v>
      </c>
      <c r="AT18" s="236">
        <v>1486</v>
      </c>
      <c r="AU18" s="236">
        <v>461</v>
      </c>
      <c r="AV18" s="236">
        <v>504</v>
      </c>
      <c r="AW18" s="237">
        <f t="shared" si="21"/>
        <v>2451</v>
      </c>
    </row>
    <row r="19" spans="1:57" s="240" customFormat="1" ht="13.5" thickBot="1">
      <c r="A19" s="238" t="s">
        <v>13</v>
      </c>
      <c r="B19" s="239">
        <f>SUM(B17:B18)</f>
        <v>4136</v>
      </c>
      <c r="C19" s="239">
        <f>SUM(C17:C18)</f>
        <v>1132</v>
      </c>
      <c r="D19" s="239">
        <f>SUM(D17:D18)</f>
        <v>952</v>
      </c>
      <c r="E19" s="239">
        <f t="shared" si="10"/>
        <v>6220</v>
      </c>
      <c r="F19" s="239">
        <f>SUM(F17:F18)</f>
        <v>4132</v>
      </c>
      <c r="G19" s="239">
        <f>SUM(G17:G18)</f>
        <v>1132</v>
      </c>
      <c r="H19" s="239">
        <f>SUM(H17:H18)</f>
        <v>955</v>
      </c>
      <c r="I19" s="239">
        <f t="shared" si="11"/>
        <v>6219</v>
      </c>
      <c r="J19" s="239">
        <f>SUM(J17:J18)</f>
        <v>4007</v>
      </c>
      <c r="K19" s="239">
        <f>SUM(K17:K18)</f>
        <v>1113</v>
      </c>
      <c r="L19" s="239">
        <f>SUM(L17:L18)</f>
        <v>967</v>
      </c>
      <c r="M19" s="239">
        <f t="shared" si="12"/>
        <v>6087</v>
      </c>
      <c r="N19" s="239">
        <f>SUM(N17:N18)</f>
        <v>3670</v>
      </c>
      <c r="O19" s="239">
        <f>SUM(O17:O18)</f>
        <v>1103</v>
      </c>
      <c r="P19" s="239">
        <f>SUM(P17:P18)</f>
        <v>977</v>
      </c>
      <c r="Q19" s="239">
        <f t="shared" si="13"/>
        <v>5750</v>
      </c>
      <c r="R19" s="239">
        <f>SUM(R17:R18)</f>
        <v>3422</v>
      </c>
      <c r="S19" s="239">
        <f>SUM(S17:S18)</f>
        <v>1036</v>
      </c>
      <c r="T19" s="239">
        <f>SUM(T17:T18)</f>
        <v>1003</v>
      </c>
      <c r="U19" s="239">
        <f t="shared" si="14"/>
        <v>5461</v>
      </c>
      <c r="V19" s="239">
        <f>SUM(V17:V18)</f>
        <v>3225</v>
      </c>
      <c r="W19" s="239">
        <f>SUM(W17:W18)</f>
        <v>1053</v>
      </c>
      <c r="X19" s="239">
        <f>SUM(X17:X18)</f>
        <v>1011</v>
      </c>
      <c r="Y19" s="239">
        <f t="shared" si="15"/>
        <v>5289</v>
      </c>
      <c r="Z19" s="239">
        <f>SUM(Z17:Z18)</f>
        <v>3284</v>
      </c>
      <c r="AA19" s="239">
        <f>SUM(AA17:AA18)</f>
        <v>1060</v>
      </c>
      <c r="AB19" s="239">
        <f>SUM(AB17:AB18)</f>
        <v>1044</v>
      </c>
      <c r="AC19" s="239">
        <f t="shared" si="16"/>
        <v>5388</v>
      </c>
      <c r="AD19" s="239">
        <f>SUM(AD17:AD18)</f>
        <v>3217</v>
      </c>
      <c r="AE19" s="239">
        <f>SUM(AE17:AE18)</f>
        <v>1050</v>
      </c>
      <c r="AF19" s="239">
        <f>SUM(AF17:AF18)</f>
        <v>1034</v>
      </c>
      <c r="AG19" s="239">
        <f t="shared" si="17"/>
        <v>5301</v>
      </c>
      <c r="AH19" s="239">
        <f>SUM(AH17:AH18)</f>
        <v>3390</v>
      </c>
      <c r="AI19" s="239">
        <f>SUM(AI17:AI18)</f>
        <v>1111</v>
      </c>
      <c r="AJ19" s="239">
        <f>SUM(AJ17:AJ18)</f>
        <v>1054</v>
      </c>
      <c r="AK19" s="239">
        <f t="shared" si="18"/>
        <v>5555</v>
      </c>
      <c r="AL19" s="239">
        <f>SUM(AL17:AL18)</f>
        <v>3662</v>
      </c>
      <c r="AM19" s="239">
        <f>SUM(AM17:AM18)</f>
        <v>1172</v>
      </c>
      <c r="AN19" s="239">
        <f>SUM(AN17:AN18)</f>
        <v>1067</v>
      </c>
      <c r="AO19" s="239">
        <f t="shared" si="19"/>
        <v>5901</v>
      </c>
      <c r="AP19" s="239">
        <f>SUM(AP17:AP18)</f>
        <v>3994</v>
      </c>
      <c r="AQ19" s="239">
        <f>SUM(AQ17:AQ18)</f>
        <v>1181</v>
      </c>
      <c r="AR19" s="239">
        <f>SUM(AR17:AR18)</f>
        <v>1097</v>
      </c>
      <c r="AS19" s="239">
        <f t="shared" si="20"/>
        <v>6272</v>
      </c>
      <c r="AT19" s="239">
        <f>SUM(AT17:AT18)</f>
        <v>4157</v>
      </c>
      <c r="AU19" s="239">
        <f>SUM(AU17:AU18)</f>
        <v>1187</v>
      </c>
      <c r="AV19" s="239">
        <f>SUM(AV17:AV18)</f>
        <v>1116</v>
      </c>
      <c r="AW19" s="239">
        <f t="shared" si="21"/>
        <v>6460</v>
      </c>
      <c r="AX19" s="162"/>
      <c r="AY19" s="162"/>
      <c r="AZ19" s="162"/>
      <c r="BA19" s="162"/>
      <c r="BB19" s="162"/>
      <c r="BC19" s="162"/>
      <c r="BD19" s="162"/>
      <c r="BE19" s="162"/>
    </row>
    <row r="20" spans="1:2" s="162" customFormat="1" ht="13.5" thickBot="1">
      <c r="A20" s="12" t="s">
        <v>41</v>
      </c>
      <c r="B20" s="12" t="s">
        <v>38</v>
      </c>
    </row>
    <row r="21" spans="1:49" s="162" customFormat="1" ht="15">
      <c r="A21" s="161"/>
      <c r="B21" s="350" t="s">
        <v>132</v>
      </c>
      <c r="C21" s="331"/>
      <c r="D21" s="331"/>
      <c r="E21" s="351"/>
      <c r="F21" s="350" t="s">
        <v>133</v>
      </c>
      <c r="G21" s="331"/>
      <c r="H21" s="331"/>
      <c r="I21" s="351"/>
      <c r="J21" s="350" t="s">
        <v>134</v>
      </c>
      <c r="K21" s="331"/>
      <c r="L21" s="331"/>
      <c r="M21" s="351"/>
      <c r="N21" s="350" t="s">
        <v>135</v>
      </c>
      <c r="O21" s="331"/>
      <c r="P21" s="331"/>
      <c r="Q21" s="351"/>
      <c r="R21" s="350" t="s">
        <v>136</v>
      </c>
      <c r="S21" s="331"/>
      <c r="T21" s="331"/>
      <c r="U21" s="351"/>
      <c r="V21" s="350" t="s">
        <v>137</v>
      </c>
      <c r="W21" s="331"/>
      <c r="X21" s="331"/>
      <c r="Y21" s="351"/>
      <c r="Z21" s="350" t="s">
        <v>138</v>
      </c>
      <c r="AA21" s="331"/>
      <c r="AB21" s="331"/>
      <c r="AC21" s="351"/>
      <c r="AD21" s="350" t="s">
        <v>139</v>
      </c>
      <c r="AE21" s="331"/>
      <c r="AF21" s="331"/>
      <c r="AG21" s="351"/>
      <c r="AH21" s="350" t="s">
        <v>140</v>
      </c>
      <c r="AI21" s="331"/>
      <c r="AJ21" s="331"/>
      <c r="AK21" s="351"/>
      <c r="AL21" s="350" t="s">
        <v>141</v>
      </c>
      <c r="AM21" s="331"/>
      <c r="AN21" s="331"/>
      <c r="AO21" s="351"/>
      <c r="AP21" s="350" t="s">
        <v>142</v>
      </c>
      <c r="AQ21" s="331"/>
      <c r="AR21" s="331"/>
      <c r="AS21" s="351"/>
      <c r="AT21" s="350" t="s">
        <v>143</v>
      </c>
      <c r="AU21" s="331"/>
      <c r="AV21" s="331"/>
      <c r="AW21" s="351"/>
    </row>
    <row r="22" spans="1:65" s="162" customFormat="1" ht="30.75" thickBot="1">
      <c r="A22" s="134"/>
      <c r="B22" s="105" t="s">
        <v>58</v>
      </c>
      <c r="C22" s="105" t="s">
        <v>10</v>
      </c>
      <c r="D22" s="105" t="s">
        <v>59</v>
      </c>
      <c r="E22" s="235" t="s">
        <v>29</v>
      </c>
      <c r="F22" s="105" t="s">
        <v>58</v>
      </c>
      <c r="G22" s="105" t="s">
        <v>10</v>
      </c>
      <c r="H22" s="105" t="s">
        <v>59</v>
      </c>
      <c r="I22" s="235" t="s">
        <v>29</v>
      </c>
      <c r="J22" s="105" t="s">
        <v>58</v>
      </c>
      <c r="K22" s="105" t="s">
        <v>10</v>
      </c>
      <c r="L22" s="105" t="s">
        <v>59</v>
      </c>
      <c r="M22" s="235" t="s">
        <v>29</v>
      </c>
      <c r="N22" s="105" t="s">
        <v>58</v>
      </c>
      <c r="O22" s="105" t="s">
        <v>10</v>
      </c>
      <c r="P22" s="105" t="s">
        <v>59</v>
      </c>
      <c r="Q22" s="235" t="s">
        <v>29</v>
      </c>
      <c r="R22" s="105" t="s">
        <v>58</v>
      </c>
      <c r="S22" s="105" t="s">
        <v>10</v>
      </c>
      <c r="T22" s="105" t="s">
        <v>59</v>
      </c>
      <c r="U22" s="235" t="s">
        <v>29</v>
      </c>
      <c r="V22" s="105" t="s">
        <v>58</v>
      </c>
      <c r="W22" s="105" t="s">
        <v>10</v>
      </c>
      <c r="X22" s="105" t="s">
        <v>59</v>
      </c>
      <c r="Y22" s="235" t="s">
        <v>29</v>
      </c>
      <c r="Z22" s="105" t="s">
        <v>58</v>
      </c>
      <c r="AA22" s="105" t="s">
        <v>10</v>
      </c>
      <c r="AB22" s="105" t="s">
        <v>59</v>
      </c>
      <c r="AC22" s="235" t="s">
        <v>29</v>
      </c>
      <c r="AD22" s="105" t="s">
        <v>58</v>
      </c>
      <c r="AE22" s="105" t="s">
        <v>10</v>
      </c>
      <c r="AF22" s="105" t="s">
        <v>59</v>
      </c>
      <c r="AG22" s="235" t="s">
        <v>29</v>
      </c>
      <c r="AH22" s="105" t="s">
        <v>58</v>
      </c>
      <c r="AI22" s="105" t="s">
        <v>10</v>
      </c>
      <c r="AJ22" s="105" t="s">
        <v>59</v>
      </c>
      <c r="AK22" s="235" t="s">
        <v>29</v>
      </c>
      <c r="AL22" s="105" t="s">
        <v>58</v>
      </c>
      <c r="AM22" s="105" t="s">
        <v>10</v>
      </c>
      <c r="AN22" s="105" t="s">
        <v>59</v>
      </c>
      <c r="AO22" s="235" t="s">
        <v>29</v>
      </c>
      <c r="AP22" s="105" t="s">
        <v>58</v>
      </c>
      <c r="AQ22" s="105" t="s">
        <v>10</v>
      </c>
      <c r="AR22" s="105" t="s">
        <v>59</v>
      </c>
      <c r="AS22" s="235" t="s">
        <v>29</v>
      </c>
      <c r="AT22" s="105" t="s">
        <v>58</v>
      </c>
      <c r="AU22" s="105" t="s">
        <v>10</v>
      </c>
      <c r="AV22" s="105" t="s">
        <v>59</v>
      </c>
      <c r="AW22" s="235" t="s">
        <v>29</v>
      </c>
      <c r="BF22" s="222"/>
      <c r="BG22" s="222"/>
      <c r="BH22" s="222"/>
      <c r="BI22" s="222"/>
      <c r="BJ22" s="222"/>
      <c r="BK22" s="222"/>
      <c r="BL22" s="222"/>
      <c r="BM22" s="222"/>
    </row>
    <row r="23" spans="1:49" s="162" customFormat="1" ht="15">
      <c r="A23" s="188" t="s">
        <v>0</v>
      </c>
      <c r="B23" s="236">
        <v>3098207</v>
      </c>
      <c r="C23" s="236">
        <v>1078794</v>
      </c>
      <c r="D23" s="236">
        <v>1177777</v>
      </c>
      <c r="E23" s="237">
        <f aca="true" t="shared" si="22" ref="E23:E28">SUM(B23:D23)</f>
        <v>5354778</v>
      </c>
      <c r="F23" s="236">
        <v>3057743</v>
      </c>
      <c r="G23" s="236">
        <v>1070721</v>
      </c>
      <c r="H23" s="236">
        <v>1186509</v>
      </c>
      <c r="I23" s="237">
        <f aca="true" t="shared" si="23" ref="I23:I28">SUM(F23:H23)</f>
        <v>5314973</v>
      </c>
      <c r="J23" s="236">
        <v>3020846</v>
      </c>
      <c r="K23" s="236">
        <v>1060016</v>
      </c>
      <c r="L23" s="236">
        <v>1194771</v>
      </c>
      <c r="M23" s="237">
        <f aca="true" t="shared" si="24" ref="M23:M28">SUM(J23:L23)</f>
        <v>5275633</v>
      </c>
      <c r="N23" s="236">
        <v>2983071</v>
      </c>
      <c r="O23" s="236">
        <v>1061028</v>
      </c>
      <c r="P23" s="236">
        <v>1201161</v>
      </c>
      <c r="Q23" s="237">
        <f aca="true" t="shared" si="25" ref="Q23:Q28">SUM(N23:P23)</f>
        <v>5245260</v>
      </c>
      <c r="R23" s="236">
        <v>2938239</v>
      </c>
      <c r="S23" s="236">
        <v>1056197</v>
      </c>
      <c r="T23" s="236">
        <v>1209315</v>
      </c>
      <c r="U23" s="237">
        <f aca="true" t="shared" si="26" ref="U23:U28">SUM(R23:T23)</f>
        <v>5203751</v>
      </c>
      <c r="V23" s="236">
        <v>2898287</v>
      </c>
      <c r="W23" s="236">
        <v>1049136</v>
      </c>
      <c r="X23" s="236">
        <v>1221055</v>
      </c>
      <c r="Y23" s="237">
        <f aca="true" t="shared" si="27" ref="Y23:Y28">SUM(V23:X23)</f>
        <v>5168478</v>
      </c>
      <c r="Z23" s="236">
        <v>2960279</v>
      </c>
      <c r="AA23" s="236">
        <v>1068421</v>
      </c>
      <c r="AB23" s="236">
        <v>1247570</v>
      </c>
      <c r="AC23" s="237">
        <f aca="true" t="shared" si="28" ref="AC23:AC28">SUM(Z23:AB23)</f>
        <v>5276270</v>
      </c>
      <c r="AD23" s="236">
        <v>3001004</v>
      </c>
      <c r="AE23" s="236">
        <v>1075876</v>
      </c>
      <c r="AF23" s="236">
        <v>1264710</v>
      </c>
      <c r="AG23" s="237">
        <f aca="true" t="shared" si="29" ref="AG23:AG28">SUM(AD23:AF23)</f>
        <v>5341590</v>
      </c>
      <c r="AH23" s="236">
        <v>3105459</v>
      </c>
      <c r="AI23" s="236">
        <v>1098024</v>
      </c>
      <c r="AJ23" s="236">
        <v>1287172</v>
      </c>
      <c r="AK23" s="237">
        <f aca="true" t="shared" si="30" ref="AK23:AK28">SUM(AH23:AJ23)</f>
        <v>5490655</v>
      </c>
      <c r="AL23" s="236">
        <v>3161174</v>
      </c>
      <c r="AM23" s="236">
        <v>1103004</v>
      </c>
      <c r="AN23" s="236">
        <v>1306943</v>
      </c>
      <c r="AO23" s="237">
        <f aca="true" t="shared" si="31" ref="AO23:AO28">SUM(AL23:AN23)</f>
        <v>5571121</v>
      </c>
      <c r="AP23" s="236">
        <v>3164172</v>
      </c>
      <c r="AQ23" s="236">
        <v>1098044</v>
      </c>
      <c r="AR23" s="236">
        <v>1315933</v>
      </c>
      <c r="AS23" s="237">
        <f aca="true" t="shared" si="32" ref="AS23:AS28">SUM(AP23:AR23)</f>
        <v>5578149</v>
      </c>
      <c r="AT23" s="236">
        <v>3172943</v>
      </c>
      <c r="AU23" s="236">
        <v>1104747</v>
      </c>
      <c r="AV23" s="236">
        <v>1326873</v>
      </c>
      <c r="AW23" s="237">
        <f aca="true" t="shared" si="33" ref="AW23:AW28">SUM(AT23:AV23)</f>
        <v>5604563</v>
      </c>
    </row>
    <row r="24" spans="1:49" s="162" customFormat="1" ht="15">
      <c r="A24" s="192" t="s">
        <v>39</v>
      </c>
      <c r="B24" s="236">
        <v>164470</v>
      </c>
      <c r="C24" s="236">
        <v>51759</v>
      </c>
      <c r="D24" s="236">
        <v>50762</v>
      </c>
      <c r="E24" s="237">
        <f t="shared" si="22"/>
        <v>266991</v>
      </c>
      <c r="F24" s="236">
        <v>161745</v>
      </c>
      <c r="G24" s="236">
        <v>51789</v>
      </c>
      <c r="H24" s="236">
        <v>51017</v>
      </c>
      <c r="I24" s="237">
        <f t="shared" si="23"/>
        <v>264551</v>
      </c>
      <c r="J24" s="236">
        <v>158718</v>
      </c>
      <c r="K24" s="236">
        <v>51375</v>
      </c>
      <c r="L24" s="236">
        <v>51148</v>
      </c>
      <c r="M24" s="237">
        <f t="shared" si="24"/>
        <v>261241</v>
      </c>
      <c r="N24" s="236">
        <v>154684</v>
      </c>
      <c r="O24" s="236">
        <v>51590</v>
      </c>
      <c r="P24" s="236">
        <v>51295</v>
      </c>
      <c r="Q24" s="237">
        <f t="shared" si="25"/>
        <v>257569</v>
      </c>
      <c r="R24" s="236">
        <v>151755</v>
      </c>
      <c r="S24" s="236">
        <v>51664</v>
      </c>
      <c r="T24" s="236">
        <v>51499</v>
      </c>
      <c r="U24" s="237">
        <f t="shared" si="26"/>
        <v>254918</v>
      </c>
      <c r="V24" s="236">
        <v>148295</v>
      </c>
      <c r="W24" s="236">
        <v>51530</v>
      </c>
      <c r="X24" s="236">
        <v>52107</v>
      </c>
      <c r="Y24" s="237">
        <f t="shared" si="27"/>
        <v>251932</v>
      </c>
      <c r="Z24" s="236">
        <v>151916</v>
      </c>
      <c r="AA24" s="236">
        <v>52929</v>
      </c>
      <c r="AB24" s="236">
        <v>53383</v>
      </c>
      <c r="AC24" s="237">
        <f t="shared" si="28"/>
        <v>258228</v>
      </c>
      <c r="AD24" s="236">
        <v>154369</v>
      </c>
      <c r="AE24" s="236">
        <v>53756</v>
      </c>
      <c r="AF24" s="236">
        <v>54275</v>
      </c>
      <c r="AG24" s="237">
        <f t="shared" si="29"/>
        <v>262400</v>
      </c>
      <c r="AH24" s="236">
        <v>160285</v>
      </c>
      <c r="AI24" s="236">
        <v>55251</v>
      </c>
      <c r="AJ24" s="236">
        <v>55560</v>
      </c>
      <c r="AK24" s="237">
        <f t="shared" si="30"/>
        <v>271096</v>
      </c>
      <c r="AL24" s="236">
        <v>163979</v>
      </c>
      <c r="AM24" s="236">
        <v>55728</v>
      </c>
      <c r="AN24" s="236">
        <v>56453</v>
      </c>
      <c r="AO24" s="237">
        <f t="shared" si="31"/>
        <v>276160</v>
      </c>
      <c r="AP24" s="236">
        <v>166327</v>
      </c>
      <c r="AQ24" s="236">
        <v>55967</v>
      </c>
      <c r="AR24" s="236">
        <v>57111</v>
      </c>
      <c r="AS24" s="237">
        <f t="shared" si="32"/>
        <v>279405</v>
      </c>
      <c r="AT24" s="236">
        <v>168863</v>
      </c>
      <c r="AU24" s="236">
        <v>56681</v>
      </c>
      <c r="AV24" s="236">
        <v>58064</v>
      </c>
      <c r="AW24" s="237">
        <f t="shared" si="33"/>
        <v>283608</v>
      </c>
    </row>
    <row r="25" spans="1:49" s="162" customFormat="1" ht="15">
      <c r="A25" s="192" t="s">
        <v>1</v>
      </c>
      <c r="B25" s="236">
        <v>19187</v>
      </c>
      <c r="C25" s="236">
        <v>6356</v>
      </c>
      <c r="D25" s="236">
        <v>6433</v>
      </c>
      <c r="E25" s="237">
        <f t="shared" si="22"/>
        <v>31976</v>
      </c>
      <c r="F25" s="236">
        <v>18926</v>
      </c>
      <c r="G25" s="236">
        <v>6366</v>
      </c>
      <c r="H25" s="236">
        <v>6476</v>
      </c>
      <c r="I25" s="237">
        <f t="shared" si="23"/>
        <v>31768</v>
      </c>
      <c r="J25" s="236">
        <v>18624</v>
      </c>
      <c r="K25" s="236">
        <v>6348</v>
      </c>
      <c r="L25" s="236">
        <v>6489</v>
      </c>
      <c r="M25" s="237">
        <f t="shared" si="24"/>
        <v>31461</v>
      </c>
      <c r="N25" s="236">
        <v>17801</v>
      </c>
      <c r="O25" s="236">
        <v>6343</v>
      </c>
      <c r="P25" s="236">
        <v>6501</v>
      </c>
      <c r="Q25" s="237">
        <f t="shared" si="25"/>
        <v>30645</v>
      </c>
      <c r="R25" s="236">
        <v>17358</v>
      </c>
      <c r="S25" s="236">
        <v>6379</v>
      </c>
      <c r="T25" s="236">
        <v>6536</v>
      </c>
      <c r="U25" s="237">
        <f t="shared" si="26"/>
        <v>30273</v>
      </c>
      <c r="V25" s="236">
        <v>17011</v>
      </c>
      <c r="W25" s="236">
        <v>6294</v>
      </c>
      <c r="X25" s="236">
        <v>6580</v>
      </c>
      <c r="Y25" s="237">
        <f t="shared" si="27"/>
        <v>29885</v>
      </c>
      <c r="Z25" s="236">
        <v>17414</v>
      </c>
      <c r="AA25" s="236">
        <v>6470</v>
      </c>
      <c r="AB25" s="236">
        <v>6765</v>
      </c>
      <c r="AC25" s="237">
        <f t="shared" si="28"/>
        <v>30649</v>
      </c>
      <c r="AD25" s="236">
        <v>17534</v>
      </c>
      <c r="AE25" s="236">
        <v>6617</v>
      </c>
      <c r="AF25" s="236">
        <v>6829</v>
      </c>
      <c r="AG25" s="237">
        <f t="shared" si="29"/>
        <v>30980</v>
      </c>
      <c r="AH25" s="236">
        <v>18122</v>
      </c>
      <c r="AI25" s="236">
        <v>6781</v>
      </c>
      <c r="AJ25" s="236">
        <v>6941</v>
      </c>
      <c r="AK25" s="237">
        <f t="shared" si="30"/>
        <v>31844</v>
      </c>
      <c r="AL25" s="236">
        <v>18717</v>
      </c>
      <c r="AM25" s="236">
        <v>6800</v>
      </c>
      <c r="AN25" s="236">
        <v>7049</v>
      </c>
      <c r="AO25" s="237">
        <f t="shared" si="31"/>
        <v>32566</v>
      </c>
      <c r="AP25" s="236">
        <v>19035</v>
      </c>
      <c r="AQ25" s="236">
        <v>6855</v>
      </c>
      <c r="AR25" s="236">
        <v>7124</v>
      </c>
      <c r="AS25" s="237">
        <f t="shared" si="32"/>
        <v>33014</v>
      </c>
      <c r="AT25" s="236">
        <v>19406</v>
      </c>
      <c r="AU25" s="236">
        <v>6978</v>
      </c>
      <c r="AV25" s="236">
        <v>7240</v>
      </c>
      <c r="AW25" s="237">
        <f t="shared" si="33"/>
        <v>33624</v>
      </c>
    </row>
    <row r="26" spans="1:49" s="162" customFormat="1" ht="15">
      <c r="A26" s="192" t="s">
        <v>2</v>
      </c>
      <c r="B26" s="236">
        <v>2742</v>
      </c>
      <c r="C26" s="236">
        <v>756</v>
      </c>
      <c r="D26" s="236">
        <v>617</v>
      </c>
      <c r="E26" s="237">
        <f t="shared" si="22"/>
        <v>4115</v>
      </c>
      <c r="F26" s="236">
        <v>2724</v>
      </c>
      <c r="G26" s="236">
        <v>773</v>
      </c>
      <c r="H26" s="236">
        <v>622</v>
      </c>
      <c r="I26" s="237">
        <f t="shared" si="23"/>
        <v>4119</v>
      </c>
      <c r="J26" s="236">
        <v>2619</v>
      </c>
      <c r="K26" s="236">
        <v>757</v>
      </c>
      <c r="L26" s="236">
        <v>637</v>
      </c>
      <c r="M26" s="237">
        <f t="shared" si="24"/>
        <v>4013</v>
      </c>
      <c r="N26" s="236">
        <v>2310</v>
      </c>
      <c r="O26" s="236">
        <v>755</v>
      </c>
      <c r="P26" s="236">
        <v>636</v>
      </c>
      <c r="Q26" s="237">
        <f t="shared" si="25"/>
        <v>3701</v>
      </c>
      <c r="R26" s="236">
        <v>2124</v>
      </c>
      <c r="S26" s="236">
        <v>750</v>
      </c>
      <c r="T26" s="236">
        <v>639</v>
      </c>
      <c r="U26" s="237">
        <f t="shared" si="26"/>
        <v>3513</v>
      </c>
      <c r="V26" s="236">
        <v>2000</v>
      </c>
      <c r="W26" s="236">
        <v>723</v>
      </c>
      <c r="X26" s="236">
        <v>642</v>
      </c>
      <c r="Y26" s="237">
        <f t="shared" si="27"/>
        <v>3365</v>
      </c>
      <c r="Z26" s="236">
        <v>1993</v>
      </c>
      <c r="AA26" s="236">
        <v>740</v>
      </c>
      <c r="AB26" s="236">
        <v>657</v>
      </c>
      <c r="AC26" s="237">
        <f t="shared" si="28"/>
        <v>3390</v>
      </c>
      <c r="AD26" s="236">
        <v>1973</v>
      </c>
      <c r="AE26" s="236">
        <v>752</v>
      </c>
      <c r="AF26" s="236">
        <v>659</v>
      </c>
      <c r="AG26" s="237">
        <f t="shared" si="29"/>
        <v>3384</v>
      </c>
      <c r="AH26" s="236">
        <v>2151</v>
      </c>
      <c r="AI26" s="236">
        <v>770</v>
      </c>
      <c r="AJ26" s="236">
        <v>686</v>
      </c>
      <c r="AK26" s="237">
        <f t="shared" si="30"/>
        <v>3607</v>
      </c>
      <c r="AL26" s="236">
        <v>2466</v>
      </c>
      <c r="AM26" s="236">
        <v>762</v>
      </c>
      <c r="AN26" s="236">
        <v>732</v>
      </c>
      <c r="AO26" s="237">
        <f t="shared" si="31"/>
        <v>3960</v>
      </c>
      <c r="AP26" s="236">
        <v>2616</v>
      </c>
      <c r="AQ26" s="236">
        <v>800</v>
      </c>
      <c r="AR26" s="236">
        <v>744</v>
      </c>
      <c r="AS26" s="237">
        <f t="shared" si="32"/>
        <v>4160</v>
      </c>
      <c r="AT26" s="236">
        <v>2687</v>
      </c>
      <c r="AU26" s="236">
        <v>850</v>
      </c>
      <c r="AV26" s="236">
        <v>763</v>
      </c>
      <c r="AW26" s="237">
        <f t="shared" si="33"/>
        <v>4300</v>
      </c>
    </row>
    <row r="27" spans="1:49" s="162" customFormat="1" ht="15">
      <c r="A27" s="192" t="s">
        <v>3</v>
      </c>
      <c r="B27" s="236">
        <v>1482</v>
      </c>
      <c r="C27" s="236">
        <v>472</v>
      </c>
      <c r="D27" s="236">
        <v>511</v>
      </c>
      <c r="E27" s="237">
        <f t="shared" si="22"/>
        <v>2465</v>
      </c>
      <c r="F27" s="236">
        <v>1446</v>
      </c>
      <c r="G27" s="236">
        <v>476</v>
      </c>
      <c r="H27" s="236">
        <v>518</v>
      </c>
      <c r="I27" s="237">
        <f t="shared" si="23"/>
        <v>2440</v>
      </c>
      <c r="J27" s="236">
        <v>1403</v>
      </c>
      <c r="K27" s="236">
        <v>487</v>
      </c>
      <c r="L27" s="236">
        <v>522</v>
      </c>
      <c r="M27" s="237">
        <f t="shared" si="24"/>
        <v>2412</v>
      </c>
      <c r="N27" s="236">
        <v>1333</v>
      </c>
      <c r="O27" s="236">
        <v>484</v>
      </c>
      <c r="P27" s="236">
        <v>524</v>
      </c>
      <c r="Q27" s="237">
        <f t="shared" si="25"/>
        <v>2341</v>
      </c>
      <c r="R27" s="236">
        <v>1312</v>
      </c>
      <c r="S27" s="236">
        <v>484</v>
      </c>
      <c r="T27" s="236">
        <v>522</v>
      </c>
      <c r="U27" s="237">
        <f t="shared" si="26"/>
        <v>2318</v>
      </c>
      <c r="V27" s="236">
        <v>1282</v>
      </c>
      <c r="W27" s="236">
        <v>472</v>
      </c>
      <c r="X27" s="236">
        <v>526</v>
      </c>
      <c r="Y27" s="237">
        <f t="shared" si="27"/>
        <v>2280</v>
      </c>
      <c r="Z27" s="236">
        <v>1297</v>
      </c>
      <c r="AA27" s="236">
        <v>494</v>
      </c>
      <c r="AB27" s="236">
        <v>533</v>
      </c>
      <c r="AC27" s="237">
        <f t="shared" si="28"/>
        <v>2324</v>
      </c>
      <c r="AD27" s="236">
        <v>1304</v>
      </c>
      <c r="AE27" s="236">
        <v>503</v>
      </c>
      <c r="AF27" s="236">
        <v>542</v>
      </c>
      <c r="AG27" s="237">
        <f t="shared" si="29"/>
        <v>2349</v>
      </c>
      <c r="AH27" s="236">
        <v>1348</v>
      </c>
      <c r="AI27" s="236">
        <v>527</v>
      </c>
      <c r="AJ27" s="236">
        <v>549</v>
      </c>
      <c r="AK27" s="237">
        <f t="shared" si="30"/>
        <v>2424</v>
      </c>
      <c r="AL27" s="236">
        <v>1401</v>
      </c>
      <c r="AM27" s="236">
        <v>547</v>
      </c>
      <c r="AN27" s="236">
        <v>556</v>
      </c>
      <c r="AO27" s="237">
        <f t="shared" si="31"/>
        <v>2504</v>
      </c>
      <c r="AP27" s="236">
        <v>1436</v>
      </c>
      <c r="AQ27" s="236">
        <v>541</v>
      </c>
      <c r="AR27" s="236">
        <v>565</v>
      </c>
      <c r="AS27" s="237">
        <f t="shared" si="32"/>
        <v>2542</v>
      </c>
      <c r="AT27" s="236">
        <v>1459</v>
      </c>
      <c r="AU27" s="236">
        <v>555</v>
      </c>
      <c r="AV27" s="236">
        <v>564</v>
      </c>
      <c r="AW27" s="237">
        <f t="shared" si="33"/>
        <v>2578</v>
      </c>
    </row>
    <row r="28" spans="1:65" s="162" customFormat="1" ht="13.5" thickBot="1">
      <c r="A28" s="238" t="s">
        <v>13</v>
      </c>
      <c r="B28" s="239">
        <f>SUM(B26:B27)</f>
        <v>4224</v>
      </c>
      <c r="C28" s="239">
        <f>SUM(C26:C27)</f>
        <v>1228</v>
      </c>
      <c r="D28" s="239">
        <f>SUM(D26:D27)</f>
        <v>1128</v>
      </c>
      <c r="E28" s="239">
        <f t="shared" si="22"/>
        <v>6580</v>
      </c>
      <c r="F28" s="239">
        <f>SUM(F26:F27)</f>
        <v>4170</v>
      </c>
      <c r="G28" s="239">
        <f>SUM(G26:G27)</f>
        <v>1249</v>
      </c>
      <c r="H28" s="239">
        <f>SUM(H26:H27)</f>
        <v>1140</v>
      </c>
      <c r="I28" s="239">
        <f t="shared" si="23"/>
        <v>6559</v>
      </c>
      <c r="J28" s="239">
        <f>SUM(J26:J27)</f>
        <v>4022</v>
      </c>
      <c r="K28" s="239">
        <f>SUM(K26:K27)</f>
        <v>1244</v>
      </c>
      <c r="L28" s="239">
        <f>SUM(L26:L27)</f>
        <v>1159</v>
      </c>
      <c r="M28" s="239">
        <f t="shared" si="24"/>
        <v>6425</v>
      </c>
      <c r="N28" s="239">
        <f>SUM(N26:N27)</f>
        <v>3643</v>
      </c>
      <c r="O28" s="239">
        <f>SUM(O26:O27)</f>
        <v>1239</v>
      </c>
      <c r="P28" s="239">
        <f>SUM(P26:P27)</f>
        <v>1160</v>
      </c>
      <c r="Q28" s="239">
        <f t="shared" si="25"/>
        <v>6042</v>
      </c>
      <c r="R28" s="239">
        <f>SUM(R26:R27)</f>
        <v>3436</v>
      </c>
      <c r="S28" s="239">
        <f>SUM(S26:S27)</f>
        <v>1234</v>
      </c>
      <c r="T28" s="239">
        <f>SUM(T26:T27)</f>
        <v>1161</v>
      </c>
      <c r="U28" s="239">
        <f t="shared" si="26"/>
        <v>5831</v>
      </c>
      <c r="V28" s="239">
        <f>SUM(V26:V27)</f>
        <v>3282</v>
      </c>
      <c r="W28" s="239">
        <f>SUM(W26:W27)</f>
        <v>1195</v>
      </c>
      <c r="X28" s="239">
        <f>SUM(X26:X27)</f>
        <v>1168</v>
      </c>
      <c r="Y28" s="239">
        <f t="shared" si="27"/>
        <v>5645</v>
      </c>
      <c r="Z28" s="239">
        <f>SUM(Z26:Z27)</f>
        <v>3290</v>
      </c>
      <c r="AA28" s="239">
        <f>SUM(AA26:AA27)</f>
        <v>1234</v>
      </c>
      <c r="AB28" s="239">
        <f>SUM(AB26:AB27)</f>
        <v>1190</v>
      </c>
      <c r="AC28" s="239">
        <f t="shared" si="28"/>
        <v>5714</v>
      </c>
      <c r="AD28" s="239">
        <f>SUM(AD26:AD27)</f>
        <v>3277</v>
      </c>
      <c r="AE28" s="239">
        <f>SUM(AE26:AE27)</f>
        <v>1255</v>
      </c>
      <c r="AF28" s="239">
        <f>SUM(AF26:AF27)</f>
        <v>1201</v>
      </c>
      <c r="AG28" s="239">
        <f t="shared" si="29"/>
        <v>5733</v>
      </c>
      <c r="AH28" s="239">
        <f>SUM(AH26:AH27)</f>
        <v>3499</v>
      </c>
      <c r="AI28" s="239">
        <f>SUM(AI26:AI27)</f>
        <v>1297</v>
      </c>
      <c r="AJ28" s="239">
        <f>SUM(AJ26:AJ27)</f>
        <v>1235</v>
      </c>
      <c r="AK28" s="239">
        <f t="shared" si="30"/>
        <v>6031</v>
      </c>
      <c r="AL28" s="239">
        <f>SUM(AL26:AL27)</f>
        <v>3867</v>
      </c>
      <c r="AM28" s="239">
        <f>SUM(AM26:AM27)</f>
        <v>1309</v>
      </c>
      <c r="AN28" s="239">
        <f>SUM(AN26:AN27)</f>
        <v>1288</v>
      </c>
      <c r="AO28" s="239">
        <f t="shared" si="31"/>
        <v>6464</v>
      </c>
      <c r="AP28" s="239">
        <f>SUM(AP26:AP27)</f>
        <v>4052</v>
      </c>
      <c r="AQ28" s="239">
        <f>SUM(AQ26:AQ27)</f>
        <v>1341</v>
      </c>
      <c r="AR28" s="239">
        <f>SUM(AR26:AR27)</f>
        <v>1309</v>
      </c>
      <c r="AS28" s="239">
        <f t="shared" si="32"/>
        <v>6702</v>
      </c>
      <c r="AT28" s="239">
        <f>SUM(AT26:AT27)</f>
        <v>4146</v>
      </c>
      <c r="AU28" s="239">
        <f>SUM(AU26:AU27)</f>
        <v>1405</v>
      </c>
      <c r="AV28" s="239">
        <f>SUM(AV26:AV27)</f>
        <v>1327</v>
      </c>
      <c r="AW28" s="239">
        <f t="shared" si="33"/>
        <v>6878</v>
      </c>
      <c r="BF28" s="240"/>
      <c r="BG28" s="240"/>
      <c r="BH28" s="240"/>
      <c r="BI28" s="240"/>
      <c r="BJ28" s="240"/>
      <c r="BK28" s="240"/>
      <c r="BL28" s="240"/>
      <c r="BM28" s="240"/>
    </row>
    <row r="29" spans="1:14" s="162" customFormat="1" ht="12.75">
      <c r="A29" s="12"/>
      <c r="N29" s="226"/>
    </row>
    <row r="30" spans="1:14" s="102" customFormat="1" ht="13.5" thickBot="1">
      <c r="A30" s="99"/>
      <c r="N30" s="103"/>
    </row>
    <row r="31" spans="1:49" s="228" customFormat="1" ht="17.25" customHeight="1">
      <c r="A31" s="227"/>
      <c r="B31" s="339">
        <v>42005</v>
      </c>
      <c r="C31" s="340"/>
      <c r="D31" s="340"/>
      <c r="E31" s="341"/>
      <c r="F31" s="339">
        <v>42036</v>
      </c>
      <c r="G31" s="340"/>
      <c r="H31" s="340"/>
      <c r="I31" s="341"/>
      <c r="J31" s="339">
        <v>42064</v>
      </c>
      <c r="K31" s="340"/>
      <c r="L31" s="340"/>
      <c r="M31" s="341"/>
      <c r="N31" s="339">
        <v>42095</v>
      </c>
      <c r="O31" s="340"/>
      <c r="P31" s="340"/>
      <c r="Q31" s="341"/>
      <c r="R31" s="339">
        <v>42125</v>
      </c>
      <c r="S31" s="340"/>
      <c r="T31" s="340"/>
      <c r="U31" s="341"/>
      <c r="V31" s="339">
        <v>42156</v>
      </c>
      <c r="W31" s="340"/>
      <c r="X31" s="340"/>
      <c r="Y31" s="341"/>
      <c r="Z31" s="339">
        <v>42186</v>
      </c>
      <c r="AA31" s="340"/>
      <c r="AB31" s="340"/>
      <c r="AC31" s="341"/>
      <c r="AD31" s="339">
        <v>42217</v>
      </c>
      <c r="AE31" s="340"/>
      <c r="AF31" s="340"/>
      <c r="AG31" s="341"/>
      <c r="AH31" s="339">
        <v>42248</v>
      </c>
      <c r="AI31" s="340"/>
      <c r="AJ31" s="340"/>
      <c r="AK31" s="341"/>
      <c r="AL31" s="339">
        <v>42278</v>
      </c>
      <c r="AM31" s="340"/>
      <c r="AN31" s="340"/>
      <c r="AO31" s="341"/>
      <c r="AP31" s="339">
        <v>42309</v>
      </c>
      <c r="AQ31" s="340"/>
      <c r="AR31" s="340"/>
      <c r="AS31" s="341"/>
      <c r="AT31" s="339">
        <v>42339</v>
      </c>
      <c r="AU31" s="340"/>
      <c r="AV31" s="340"/>
      <c r="AW31" s="341"/>
    </row>
    <row r="32" spans="1:57" s="45" customFormat="1" ht="30.75" thickBot="1">
      <c r="A32" s="46"/>
      <c r="B32" s="32" t="s">
        <v>58</v>
      </c>
      <c r="C32" s="43" t="s">
        <v>10</v>
      </c>
      <c r="D32" s="43" t="s">
        <v>59</v>
      </c>
      <c r="E32" s="230" t="s">
        <v>29</v>
      </c>
      <c r="F32" s="32" t="s">
        <v>58</v>
      </c>
      <c r="G32" s="43" t="s">
        <v>10</v>
      </c>
      <c r="H32" s="43" t="s">
        <v>59</v>
      </c>
      <c r="I32" s="230" t="s">
        <v>29</v>
      </c>
      <c r="J32" s="32" t="s">
        <v>58</v>
      </c>
      <c r="K32" s="43" t="s">
        <v>10</v>
      </c>
      <c r="L32" s="43" t="s">
        <v>59</v>
      </c>
      <c r="M32" s="230" t="s">
        <v>29</v>
      </c>
      <c r="N32" s="32" t="s">
        <v>58</v>
      </c>
      <c r="O32" s="43" t="s">
        <v>10</v>
      </c>
      <c r="P32" s="43" t="s">
        <v>59</v>
      </c>
      <c r="Q32" s="230" t="s">
        <v>29</v>
      </c>
      <c r="R32" s="32" t="s">
        <v>58</v>
      </c>
      <c r="S32" s="43" t="s">
        <v>10</v>
      </c>
      <c r="T32" s="43" t="s">
        <v>59</v>
      </c>
      <c r="U32" s="230" t="s">
        <v>29</v>
      </c>
      <c r="V32" s="32" t="s">
        <v>58</v>
      </c>
      <c r="W32" s="43" t="s">
        <v>10</v>
      </c>
      <c r="X32" s="43" t="s">
        <v>59</v>
      </c>
      <c r="Y32" s="230" t="s">
        <v>29</v>
      </c>
      <c r="Z32" s="32" t="s">
        <v>58</v>
      </c>
      <c r="AA32" s="43" t="s">
        <v>10</v>
      </c>
      <c r="AB32" s="43" t="s">
        <v>59</v>
      </c>
      <c r="AC32" s="230" t="s">
        <v>29</v>
      </c>
      <c r="AD32" s="32" t="s">
        <v>58</v>
      </c>
      <c r="AE32" s="43" t="s">
        <v>10</v>
      </c>
      <c r="AF32" s="43" t="s">
        <v>59</v>
      </c>
      <c r="AG32" s="230" t="s">
        <v>29</v>
      </c>
      <c r="AH32" s="32" t="s">
        <v>58</v>
      </c>
      <c r="AI32" s="43" t="s">
        <v>10</v>
      </c>
      <c r="AJ32" s="43" t="s">
        <v>59</v>
      </c>
      <c r="AK32" s="230" t="s">
        <v>29</v>
      </c>
      <c r="AL32" s="32" t="s">
        <v>58</v>
      </c>
      <c r="AM32" s="43" t="s">
        <v>10</v>
      </c>
      <c r="AN32" s="43" t="s">
        <v>59</v>
      </c>
      <c r="AO32" s="230" t="s">
        <v>29</v>
      </c>
      <c r="AP32" s="32" t="s">
        <v>58</v>
      </c>
      <c r="AQ32" s="43" t="s">
        <v>10</v>
      </c>
      <c r="AR32" s="43" t="s">
        <v>59</v>
      </c>
      <c r="AS32" s="230" t="s">
        <v>29</v>
      </c>
      <c r="AT32" s="32" t="s">
        <v>58</v>
      </c>
      <c r="AU32" s="43" t="s">
        <v>10</v>
      </c>
      <c r="AV32" s="43" t="s">
        <v>59</v>
      </c>
      <c r="AW32" s="230" t="s">
        <v>29</v>
      </c>
      <c r="AX32" s="9"/>
      <c r="AY32" s="9"/>
      <c r="AZ32" s="9"/>
      <c r="BA32" s="9"/>
      <c r="BB32" s="9"/>
      <c r="BC32" s="9"/>
      <c r="BD32" s="9"/>
      <c r="BE32" s="9"/>
    </row>
    <row r="33" spans="1:49" ht="15">
      <c r="A33" s="61" t="s">
        <v>0</v>
      </c>
      <c r="B33" s="231">
        <v>3208250</v>
      </c>
      <c r="C33" s="13">
        <v>1113059</v>
      </c>
      <c r="D33" s="13">
        <v>1342442</v>
      </c>
      <c r="E33" s="304">
        <f aca="true" t="shared" si="34" ref="E33:E38">SUM(B33:D33)</f>
        <v>5663751</v>
      </c>
      <c r="F33" s="231">
        <v>3184170</v>
      </c>
      <c r="G33" s="13">
        <v>1110870</v>
      </c>
      <c r="H33" s="13">
        <v>1348233</v>
      </c>
      <c r="I33" s="304">
        <f aca="true" t="shared" si="35" ref="I33:I38">SUM(F33:H33)</f>
        <v>5643273</v>
      </c>
      <c r="J33" s="231">
        <v>3157007</v>
      </c>
      <c r="K33" s="13">
        <v>1113534</v>
      </c>
      <c r="L33" s="13">
        <v>1353368</v>
      </c>
      <c r="M33" s="304">
        <f aca="true" t="shared" si="36" ref="M33:M38">SUM(J33:L33)</f>
        <v>5623909</v>
      </c>
      <c r="N33" s="231">
        <v>3118788</v>
      </c>
      <c r="O33" s="13">
        <v>1114263</v>
      </c>
      <c r="P33" s="13">
        <v>1363500</v>
      </c>
      <c r="Q33" s="304">
        <f aca="true" t="shared" si="37" ref="Q33:Q38">SUM(N33:P33)</f>
        <v>5596551</v>
      </c>
      <c r="R33" s="231">
        <v>3085884</v>
      </c>
      <c r="S33" s="13">
        <v>1121492</v>
      </c>
      <c r="T33" s="13">
        <v>1377601</v>
      </c>
      <c r="U33" s="304">
        <f aca="true" t="shared" si="38" ref="U33:U38">SUM(R33:T33)</f>
        <v>5584977</v>
      </c>
      <c r="V33" s="231">
        <v>3027864</v>
      </c>
      <c r="W33" s="13">
        <v>1119820</v>
      </c>
      <c r="X33" s="13">
        <v>1381268</v>
      </c>
      <c r="Y33" s="304">
        <f aca="true" t="shared" si="39" ref="Y33:Y38">SUM(V33:X33)</f>
        <v>5528952</v>
      </c>
      <c r="Z33" s="231">
        <v>3061653</v>
      </c>
      <c r="AA33" s="13">
        <v>1137171</v>
      </c>
      <c r="AB33" s="13">
        <v>1406906</v>
      </c>
      <c r="AC33" s="304">
        <f aca="true" t="shared" si="40" ref="AC33:AC38">SUM(Z33:AB33)</f>
        <v>5605730</v>
      </c>
      <c r="AD33" s="231">
        <v>3105961</v>
      </c>
      <c r="AE33" s="13">
        <v>1148810</v>
      </c>
      <c r="AF33" s="13">
        <v>1421865</v>
      </c>
      <c r="AG33" s="304">
        <f aca="true" t="shared" si="41" ref="AG33:AG38">SUM(AD33:AF33)</f>
        <v>5676636</v>
      </c>
      <c r="AH33" s="231">
        <v>3162797</v>
      </c>
      <c r="AI33" s="13">
        <v>1173587</v>
      </c>
      <c r="AJ33" s="13">
        <v>1445318</v>
      </c>
      <c r="AK33" s="304">
        <f aca="true" t="shared" si="42" ref="AK33:AK38">SUM(AH33:AJ33)</f>
        <v>5781702</v>
      </c>
      <c r="AL33" s="231"/>
      <c r="AM33" s="13"/>
      <c r="AN33" s="13"/>
      <c r="AO33" s="304">
        <f aca="true" t="shared" si="43" ref="AO33:AO38">SUM(AL33:AN33)</f>
        <v>0</v>
      </c>
      <c r="AP33" s="231"/>
      <c r="AQ33" s="13"/>
      <c r="AR33" s="13"/>
      <c r="AS33" s="304">
        <f aca="true" t="shared" si="44" ref="AS33:AS38">SUM(AP33:AR33)</f>
        <v>0</v>
      </c>
      <c r="AT33" s="231"/>
      <c r="AU33" s="13"/>
      <c r="AV33" s="13"/>
      <c r="AW33" s="304">
        <f aca="true" t="shared" si="45" ref="AW33:AW38">SUM(AT33:AV33)</f>
        <v>0</v>
      </c>
    </row>
    <row r="34" spans="1:49" ht="15">
      <c r="A34" s="69" t="s">
        <v>39</v>
      </c>
      <c r="B34" s="231">
        <v>171191</v>
      </c>
      <c r="C34" s="13">
        <v>57373</v>
      </c>
      <c r="D34" s="13">
        <v>58900</v>
      </c>
      <c r="E34" s="304">
        <f t="shared" si="34"/>
        <v>287464</v>
      </c>
      <c r="F34" s="231">
        <v>168932</v>
      </c>
      <c r="G34" s="13">
        <v>57326</v>
      </c>
      <c r="H34" s="13">
        <v>59376</v>
      </c>
      <c r="I34" s="304">
        <f t="shared" si="35"/>
        <v>285634</v>
      </c>
      <c r="J34" s="231">
        <v>166297</v>
      </c>
      <c r="K34" s="13">
        <v>57789</v>
      </c>
      <c r="L34" s="13">
        <v>59853</v>
      </c>
      <c r="M34" s="304">
        <f t="shared" si="36"/>
        <v>283939</v>
      </c>
      <c r="N34" s="231">
        <v>162217</v>
      </c>
      <c r="O34" s="13">
        <v>57774</v>
      </c>
      <c r="P34" s="13">
        <v>60657</v>
      </c>
      <c r="Q34" s="304">
        <f t="shared" si="37"/>
        <v>280648</v>
      </c>
      <c r="R34" s="231">
        <v>159484</v>
      </c>
      <c r="S34" s="13">
        <v>58156</v>
      </c>
      <c r="T34" s="13">
        <v>61706</v>
      </c>
      <c r="U34" s="304">
        <f t="shared" si="38"/>
        <v>279346</v>
      </c>
      <c r="V34" s="231">
        <v>155828</v>
      </c>
      <c r="W34" s="13">
        <v>57891</v>
      </c>
      <c r="X34" s="13">
        <v>62127</v>
      </c>
      <c r="Y34" s="304">
        <f t="shared" si="39"/>
        <v>275846</v>
      </c>
      <c r="Z34" s="231">
        <v>157728</v>
      </c>
      <c r="AA34" s="13">
        <v>59227</v>
      </c>
      <c r="AB34" s="13">
        <v>63603</v>
      </c>
      <c r="AC34" s="304">
        <f t="shared" si="40"/>
        <v>280558</v>
      </c>
      <c r="AD34" s="231">
        <v>160301</v>
      </c>
      <c r="AE34" s="13">
        <v>60057</v>
      </c>
      <c r="AF34" s="13">
        <v>64795</v>
      </c>
      <c r="AG34" s="304">
        <f t="shared" si="41"/>
        <v>285153</v>
      </c>
      <c r="AH34" s="231">
        <v>163081</v>
      </c>
      <c r="AI34" s="13">
        <v>61609</v>
      </c>
      <c r="AJ34" s="13">
        <v>66380</v>
      </c>
      <c r="AK34" s="304">
        <f t="shared" si="42"/>
        <v>291070</v>
      </c>
      <c r="AL34" s="231"/>
      <c r="AM34" s="13"/>
      <c r="AN34" s="13"/>
      <c r="AO34" s="304">
        <f t="shared" si="43"/>
        <v>0</v>
      </c>
      <c r="AP34" s="231"/>
      <c r="AQ34" s="13"/>
      <c r="AR34" s="13"/>
      <c r="AS34" s="304">
        <f t="shared" si="44"/>
        <v>0</v>
      </c>
      <c r="AT34" s="231"/>
      <c r="AU34" s="13"/>
      <c r="AV34" s="13"/>
      <c r="AW34" s="304">
        <f t="shared" si="45"/>
        <v>0</v>
      </c>
    </row>
    <row r="35" spans="1:49" ht="15">
      <c r="A35" s="69" t="s">
        <v>1</v>
      </c>
      <c r="B35" s="231">
        <v>19773</v>
      </c>
      <c r="C35" s="13">
        <v>7013</v>
      </c>
      <c r="D35" s="13">
        <v>7327</v>
      </c>
      <c r="E35" s="304">
        <f t="shared" si="34"/>
        <v>34113</v>
      </c>
      <c r="F35" s="231">
        <v>19639</v>
      </c>
      <c r="G35" s="13">
        <v>7013</v>
      </c>
      <c r="H35" s="13">
        <v>7425</v>
      </c>
      <c r="I35" s="304">
        <f t="shared" si="35"/>
        <v>34077</v>
      </c>
      <c r="J35" s="231">
        <v>19148</v>
      </c>
      <c r="K35" s="13">
        <v>7028</v>
      </c>
      <c r="L35" s="13">
        <v>7501</v>
      </c>
      <c r="M35" s="304">
        <f t="shared" si="36"/>
        <v>33677</v>
      </c>
      <c r="N35" s="231">
        <v>18399</v>
      </c>
      <c r="O35" s="13">
        <v>6937</v>
      </c>
      <c r="P35" s="13">
        <v>7616</v>
      </c>
      <c r="Q35" s="304">
        <f t="shared" si="37"/>
        <v>32952</v>
      </c>
      <c r="R35" s="231">
        <v>17880</v>
      </c>
      <c r="S35" s="13">
        <v>6976</v>
      </c>
      <c r="T35" s="13">
        <v>7748</v>
      </c>
      <c r="U35" s="304">
        <f t="shared" si="38"/>
        <v>32604</v>
      </c>
      <c r="V35" s="231">
        <v>17362</v>
      </c>
      <c r="W35" s="13">
        <v>6959</v>
      </c>
      <c r="X35" s="13">
        <v>7755</v>
      </c>
      <c r="Y35" s="304">
        <f t="shared" si="39"/>
        <v>32076</v>
      </c>
      <c r="Z35" s="231">
        <v>17516</v>
      </c>
      <c r="AA35" s="13">
        <v>7034</v>
      </c>
      <c r="AB35" s="13">
        <v>7917</v>
      </c>
      <c r="AC35" s="304">
        <f t="shared" si="40"/>
        <v>32467</v>
      </c>
      <c r="AD35" s="231">
        <v>17642</v>
      </c>
      <c r="AE35" s="13">
        <v>7012</v>
      </c>
      <c r="AF35" s="13">
        <v>8112</v>
      </c>
      <c r="AG35" s="304">
        <f t="shared" si="41"/>
        <v>32766</v>
      </c>
      <c r="AH35" s="231">
        <v>17943</v>
      </c>
      <c r="AI35" s="13">
        <v>7123</v>
      </c>
      <c r="AJ35" s="13">
        <v>8294</v>
      </c>
      <c r="AK35" s="304">
        <f t="shared" si="42"/>
        <v>33360</v>
      </c>
      <c r="AL35" s="231"/>
      <c r="AM35" s="13"/>
      <c r="AN35" s="13"/>
      <c r="AO35" s="304">
        <f t="shared" si="43"/>
        <v>0</v>
      </c>
      <c r="AP35" s="231"/>
      <c r="AQ35" s="13"/>
      <c r="AR35" s="13"/>
      <c r="AS35" s="304">
        <f t="shared" si="44"/>
        <v>0</v>
      </c>
      <c r="AT35" s="231"/>
      <c r="AU35" s="13"/>
      <c r="AV35" s="13"/>
      <c r="AW35" s="304">
        <f t="shared" si="45"/>
        <v>0</v>
      </c>
    </row>
    <row r="36" spans="1:49" ht="15">
      <c r="A36" s="69" t="s">
        <v>2</v>
      </c>
      <c r="B36" s="231">
        <v>2779</v>
      </c>
      <c r="C36" s="13">
        <v>845</v>
      </c>
      <c r="D36" s="13">
        <v>790</v>
      </c>
      <c r="E36" s="304">
        <f t="shared" si="34"/>
        <v>4414</v>
      </c>
      <c r="F36" s="231">
        <v>2762</v>
      </c>
      <c r="G36" s="13">
        <v>845</v>
      </c>
      <c r="H36" s="13">
        <v>816</v>
      </c>
      <c r="I36" s="304">
        <f t="shared" si="35"/>
        <v>4423</v>
      </c>
      <c r="J36" s="231">
        <v>2640</v>
      </c>
      <c r="K36" s="13">
        <v>840</v>
      </c>
      <c r="L36" s="13">
        <v>799</v>
      </c>
      <c r="M36" s="304">
        <f t="shared" si="36"/>
        <v>4279</v>
      </c>
      <c r="N36" s="231">
        <v>2309</v>
      </c>
      <c r="O36" s="13">
        <v>811</v>
      </c>
      <c r="P36" s="13">
        <v>822</v>
      </c>
      <c r="Q36" s="304">
        <f t="shared" si="37"/>
        <v>3942</v>
      </c>
      <c r="R36" s="231">
        <v>2135</v>
      </c>
      <c r="S36" s="13">
        <v>796</v>
      </c>
      <c r="T36" s="13">
        <v>843</v>
      </c>
      <c r="U36" s="304">
        <f t="shared" si="38"/>
        <v>3774</v>
      </c>
      <c r="V36" s="231">
        <v>2027</v>
      </c>
      <c r="W36" s="13">
        <v>805</v>
      </c>
      <c r="X36" s="13">
        <v>830</v>
      </c>
      <c r="Y36" s="304">
        <f t="shared" si="39"/>
        <v>3662</v>
      </c>
      <c r="Z36" s="231">
        <v>1957</v>
      </c>
      <c r="AA36" s="13">
        <v>806</v>
      </c>
      <c r="AB36" s="13">
        <v>834</v>
      </c>
      <c r="AC36" s="304">
        <f t="shared" si="40"/>
        <v>3597</v>
      </c>
      <c r="AD36" s="231">
        <v>2015</v>
      </c>
      <c r="AE36" s="13">
        <v>786</v>
      </c>
      <c r="AF36" s="13">
        <v>849</v>
      </c>
      <c r="AG36" s="304">
        <f t="shared" si="41"/>
        <v>3650</v>
      </c>
      <c r="AH36" s="231">
        <v>2138</v>
      </c>
      <c r="AI36" s="13">
        <v>825</v>
      </c>
      <c r="AJ36" s="13">
        <v>867</v>
      </c>
      <c r="AK36" s="304">
        <f t="shared" si="42"/>
        <v>3830</v>
      </c>
      <c r="AL36" s="231"/>
      <c r="AM36" s="13"/>
      <c r="AN36" s="13"/>
      <c r="AO36" s="304">
        <f t="shared" si="43"/>
        <v>0</v>
      </c>
      <c r="AP36" s="231"/>
      <c r="AQ36" s="13"/>
      <c r="AR36" s="13"/>
      <c r="AS36" s="304">
        <f t="shared" si="44"/>
        <v>0</v>
      </c>
      <c r="AT36" s="231"/>
      <c r="AU36" s="13"/>
      <c r="AV36" s="13"/>
      <c r="AW36" s="304">
        <f t="shared" si="45"/>
        <v>0</v>
      </c>
    </row>
    <row r="37" spans="1:49" ht="15">
      <c r="A37" s="69" t="s">
        <v>3</v>
      </c>
      <c r="B37" s="231">
        <v>1489</v>
      </c>
      <c r="C37" s="13">
        <v>556</v>
      </c>
      <c r="D37" s="13">
        <v>578</v>
      </c>
      <c r="E37" s="304">
        <f t="shared" si="34"/>
        <v>2623</v>
      </c>
      <c r="F37" s="231">
        <v>1504</v>
      </c>
      <c r="G37" s="13">
        <v>558</v>
      </c>
      <c r="H37" s="13">
        <v>586</v>
      </c>
      <c r="I37" s="304">
        <f t="shared" si="35"/>
        <v>2648</v>
      </c>
      <c r="J37" s="231">
        <v>1437</v>
      </c>
      <c r="K37" s="13">
        <v>557</v>
      </c>
      <c r="L37" s="13">
        <v>604</v>
      </c>
      <c r="M37" s="304">
        <f t="shared" si="36"/>
        <v>2598</v>
      </c>
      <c r="N37" s="231">
        <v>1368</v>
      </c>
      <c r="O37" s="13">
        <v>552</v>
      </c>
      <c r="P37" s="13">
        <v>597</v>
      </c>
      <c r="Q37" s="304">
        <f t="shared" si="37"/>
        <v>2517</v>
      </c>
      <c r="R37" s="231">
        <v>1313</v>
      </c>
      <c r="S37" s="13">
        <v>554</v>
      </c>
      <c r="T37" s="13">
        <v>601</v>
      </c>
      <c r="U37" s="304">
        <f t="shared" si="38"/>
        <v>2468</v>
      </c>
      <c r="V37" s="231">
        <v>1282</v>
      </c>
      <c r="W37" s="13">
        <v>559</v>
      </c>
      <c r="X37" s="13">
        <v>610</v>
      </c>
      <c r="Y37" s="304">
        <f t="shared" si="39"/>
        <v>2451</v>
      </c>
      <c r="Z37" s="231">
        <v>1328</v>
      </c>
      <c r="AA37" s="13">
        <v>560</v>
      </c>
      <c r="AB37" s="13">
        <v>615</v>
      </c>
      <c r="AC37" s="304">
        <f t="shared" si="40"/>
        <v>2503</v>
      </c>
      <c r="AD37" s="231">
        <v>1342</v>
      </c>
      <c r="AE37" s="13">
        <v>555</v>
      </c>
      <c r="AF37" s="13">
        <v>629</v>
      </c>
      <c r="AG37" s="304">
        <f t="shared" si="41"/>
        <v>2526</v>
      </c>
      <c r="AH37" s="231">
        <v>1390</v>
      </c>
      <c r="AI37" s="13">
        <v>556</v>
      </c>
      <c r="AJ37" s="13">
        <v>648</v>
      </c>
      <c r="AK37" s="304">
        <f t="shared" si="42"/>
        <v>2594</v>
      </c>
      <c r="AL37" s="231"/>
      <c r="AM37" s="13"/>
      <c r="AN37" s="13"/>
      <c r="AO37" s="304">
        <f t="shared" si="43"/>
        <v>0</v>
      </c>
      <c r="AP37" s="231"/>
      <c r="AQ37" s="13"/>
      <c r="AR37" s="13"/>
      <c r="AS37" s="304">
        <f t="shared" si="44"/>
        <v>0</v>
      </c>
      <c r="AT37" s="231"/>
      <c r="AU37" s="13"/>
      <c r="AV37" s="13"/>
      <c r="AW37" s="304">
        <f t="shared" si="45"/>
        <v>0</v>
      </c>
    </row>
    <row r="38" spans="1:57" s="16" customFormat="1" ht="13.5" thickBot="1">
      <c r="A38" s="229" t="s">
        <v>13</v>
      </c>
      <c r="B38" s="232">
        <f>SUM(B36:B37)</f>
        <v>4268</v>
      </c>
      <c r="C38" s="31">
        <f>SUM(C36:C37)</f>
        <v>1401</v>
      </c>
      <c r="D38" s="31">
        <f>SUM(D36:D37)</f>
        <v>1368</v>
      </c>
      <c r="E38" s="233">
        <f t="shared" si="34"/>
        <v>7037</v>
      </c>
      <c r="F38" s="232">
        <f>SUM(F36:F37)</f>
        <v>4266</v>
      </c>
      <c r="G38" s="31">
        <f>SUM(G36:G37)</f>
        <v>1403</v>
      </c>
      <c r="H38" s="31">
        <f>SUM(H36:H37)</f>
        <v>1402</v>
      </c>
      <c r="I38" s="233">
        <f t="shared" si="35"/>
        <v>7071</v>
      </c>
      <c r="J38" s="232">
        <f>SUM(J36:J37)</f>
        <v>4077</v>
      </c>
      <c r="K38" s="31">
        <f>SUM(K36:K37)</f>
        <v>1397</v>
      </c>
      <c r="L38" s="31">
        <f>SUM(L36:L37)</f>
        <v>1403</v>
      </c>
      <c r="M38" s="233">
        <f t="shared" si="36"/>
        <v>6877</v>
      </c>
      <c r="N38" s="232">
        <f>SUM(N36:N37)</f>
        <v>3677</v>
      </c>
      <c r="O38" s="31">
        <f>SUM(O36:O37)</f>
        <v>1363</v>
      </c>
      <c r="P38" s="31">
        <f>SUM(P36:P37)</f>
        <v>1419</v>
      </c>
      <c r="Q38" s="233">
        <f t="shared" si="37"/>
        <v>6459</v>
      </c>
      <c r="R38" s="232">
        <f>SUM(R36:R37)</f>
        <v>3448</v>
      </c>
      <c r="S38" s="31">
        <f>SUM(S36:S37)</f>
        <v>1350</v>
      </c>
      <c r="T38" s="31">
        <f>SUM(T36:T37)</f>
        <v>1444</v>
      </c>
      <c r="U38" s="233">
        <f t="shared" si="38"/>
        <v>6242</v>
      </c>
      <c r="V38" s="232">
        <f>SUM(V36:V37)</f>
        <v>3309</v>
      </c>
      <c r="W38" s="31">
        <f>SUM(W36:W37)</f>
        <v>1364</v>
      </c>
      <c r="X38" s="31">
        <f>SUM(X36:X37)</f>
        <v>1440</v>
      </c>
      <c r="Y38" s="233">
        <f t="shared" si="39"/>
        <v>6113</v>
      </c>
      <c r="Z38" s="232">
        <f>SUM(Z36:Z37)</f>
        <v>3285</v>
      </c>
      <c r="AA38" s="31">
        <f>SUM(AA36:AA37)</f>
        <v>1366</v>
      </c>
      <c r="AB38" s="31">
        <f>SUM(AB36:AB37)</f>
        <v>1449</v>
      </c>
      <c r="AC38" s="233">
        <f t="shared" si="40"/>
        <v>6100</v>
      </c>
      <c r="AD38" s="232">
        <f>SUM(AD36:AD37)</f>
        <v>3357</v>
      </c>
      <c r="AE38" s="31">
        <f>SUM(AE36:AE37)</f>
        <v>1341</v>
      </c>
      <c r="AF38" s="31">
        <f>SUM(AF36:AF37)</f>
        <v>1478</v>
      </c>
      <c r="AG38" s="233">
        <f t="shared" si="41"/>
        <v>6176</v>
      </c>
      <c r="AH38" s="232">
        <f>SUM(AH36:AH37)</f>
        <v>3528</v>
      </c>
      <c r="AI38" s="31">
        <f>SUM(AI36:AI37)</f>
        <v>1381</v>
      </c>
      <c r="AJ38" s="31">
        <f>SUM(AJ36:AJ37)</f>
        <v>1515</v>
      </c>
      <c r="AK38" s="233">
        <f t="shared" si="42"/>
        <v>6424</v>
      </c>
      <c r="AL38" s="232">
        <f>SUM(AL36:AL37)</f>
        <v>0</v>
      </c>
      <c r="AM38" s="31">
        <f>SUM(AM36:AM37)</f>
        <v>0</v>
      </c>
      <c r="AN38" s="31">
        <f>SUM(AN36:AN37)</f>
        <v>0</v>
      </c>
      <c r="AO38" s="233">
        <f t="shared" si="43"/>
        <v>0</v>
      </c>
      <c r="AP38" s="232">
        <f>SUM(AP36:AP37)</f>
        <v>0</v>
      </c>
      <c r="AQ38" s="31">
        <f>SUM(AQ36:AQ37)</f>
        <v>0</v>
      </c>
      <c r="AR38" s="31">
        <f>SUM(AR36:AR37)</f>
        <v>0</v>
      </c>
      <c r="AS38" s="233">
        <f t="shared" si="44"/>
        <v>0</v>
      </c>
      <c r="AT38" s="232">
        <f>SUM(AT36:AT37)</f>
        <v>0</v>
      </c>
      <c r="AU38" s="31">
        <f>SUM(AU36:AU37)</f>
        <v>0</v>
      </c>
      <c r="AV38" s="31">
        <f>SUM(AV36:AV37)</f>
        <v>0</v>
      </c>
      <c r="AW38" s="233">
        <f t="shared" si="45"/>
        <v>0</v>
      </c>
      <c r="AX38" s="9"/>
      <c r="AY38" s="9"/>
      <c r="AZ38" s="9"/>
      <c r="BA38" s="9"/>
      <c r="BB38" s="9"/>
      <c r="BC38" s="9"/>
      <c r="BD38" s="9"/>
      <c r="BE38" s="9"/>
    </row>
    <row r="39" spans="1:2" ht="12.75">
      <c r="A39" s="12" t="s">
        <v>41</v>
      </c>
      <c r="B39" s="12" t="s">
        <v>38</v>
      </c>
    </row>
    <row r="40" ht="13.5" thickBot="1"/>
    <row r="41" spans="1:13" ht="17.25" customHeight="1" thickBot="1">
      <c r="A41" s="8" t="s">
        <v>36</v>
      </c>
      <c r="B41" s="262">
        <v>42005</v>
      </c>
      <c r="C41" s="260">
        <v>42036</v>
      </c>
      <c r="D41" s="260">
        <v>42064</v>
      </c>
      <c r="E41" s="260">
        <v>42095</v>
      </c>
      <c r="F41" s="260">
        <v>42125</v>
      </c>
      <c r="G41" s="260">
        <v>42156</v>
      </c>
      <c r="H41" s="260">
        <v>42186</v>
      </c>
      <c r="I41" s="260">
        <v>42217</v>
      </c>
      <c r="J41" s="260">
        <v>42248</v>
      </c>
      <c r="K41" s="260">
        <v>42278</v>
      </c>
      <c r="L41" s="260">
        <v>42309</v>
      </c>
      <c r="M41" s="263">
        <v>42339</v>
      </c>
    </row>
    <row r="42" spans="1:13" ht="15">
      <c r="A42" s="17" t="s">
        <v>0</v>
      </c>
      <c r="B42" s="319">
        <f aca="true" t="shared" si="46" ref="B42:B47">IF(ISERROR((C33+D33)/E33),0,(C33+D33)/E33)</f>
        <v>0.43354677845124195</v>
      </c>
      <c r="C42" s="320">
        <f aca="true" t="shared" si="47" ref="C42:C47">IF(ISERROR((G33+H33)/I33),0,(G33+H33)/I33)</f>
        <v>0.4357582913319983</v>
      </c>
      <c r="D42" s="320">
        <f aca="true" t="shared" si="48" ref="D42:D47">(K33+L33)/M33</f>
        <v>0.43864543327425815</v>
      </c>
      <c r="E42" s="320">
        <f aca="true" t="shared" si="49" ref="E42:E47">(O33+P33)/Q33</f>
        <v>0.4427303530335022</v>
      </c>
      <c r="F42" s="320">
        <f aca="true" t="shared" si="50" ref="F42:F47">(S33+T33)/U33</f>
        <v>0.447467017321647</v>
      </c>
      <c r="G42" s="320">
        <f aca="true" t="shared" si="51" ref="G42:G47">(W33+X33)/Y33</f>
        <v>0.4523620389542177</v>
      </c>
      <c r="H42" s="320">
        <f aca="true" t="shared" si="52" ref="H42:H47">(AA33+AB33)/AC33</f>
        <v>0.4538350937344467</v>
      </c>
      <c r="I42" s="320">
        <f aca="true" t="shared" si="53" ref="I42:I47">(AE33+AF33)/AG33</f>
        <v>0.45285182985134154</v>
      </c>
      <c r="J42" s="320">
        <f aca="true" t="shared" si="54" ref="J42:J47">(AI33+AJ33)/AK33</f>
        <v>0.45296436931547146</v>
      </c>
      <c r="K42" s="320" t="e">
        <f aca="true" t="shared" si="55" ref="K42:K47">(AM33+AN33)/AO33</f>
        <v>#DIV/0!</v>
      </c>
      <c r="L42" s="320" t="e">
        <f aca="true" t="shared" si="56" ref="L42:L47">(AQ33+AR33)/AS33</f>
        <v>#DIV/0!</v>
      </c>
      <c r="M42" s="321" t="e">
        <f aca="true" t="shared" si="57" ref="M42:M47">(AU33+AV33)/AW33</f>
        <v>#DIV/0!</v>
      </c>
    </row>
    <row r="43" spans="1:13" ht="15">
      <c r="A43" s="18" t="s">
        <v>39</v>
      </c>
      <c r="B43" s="319">
        <f t="shared" si="46"/>
        <v>0.4044784738262878</v>
      </c>
      <c r="C43" s="320">
        <f t="shared" si="47"/>
        <v>0.4085718086782386</v>
      </c>
      <c r="D43" s="320">
        <f t="shared" si="48"/>
        <v>0.41432138593148526</v>
      </c>
      <c r="E43" s="320">
        <f t="shared" si="49"/>
        <v>0.42199124882414984</v>
      </c>
      <c r="F43" s="320">
        <f t="shared" si="50"/>
        <v>0.4290807815397393</v>
      </c>
      <c r="G43" s="320">
        <f t="shared" si="51"/>
        <v>0.4350905940271021</v>
      </c>
      <c r="H43" s="320">
        <f t="shared" si="52"/>
        <v>0.4378060864420191</v>
      </c>
      <c r="I43" s="320">
        <f t="shared" si="53"/>
        <v>0.4378421408857701</v>
      </c>
      <c r="J43" s="320">
        <f t="shared" si="54"/>
        <v>0.43971896794585497</v>
      </c>
      <c r="K43" s="320" t="e">
        <f t="shared" si="55"/>
        <v>#DIV/0!</v>
      </c>
      <c r="L43" s="320" t="e">
        <f t="shared" si="56"/>
        <v>#DIV/0!</v>
      </c>
      <c r="M43" s="321" t="e">
        <f t="shared" si="57"/>
        <v>#DIV/0!</v>
      </c>
    </row>
    <row r="44" spans="1:13" ht="15">
      <c r="A44" s="18" t="s">
        <v>1</v>
      </c>
      <c r="B44" s="319">
        <f t="shared" si="46"/>
        <v>0.4203676017940375</v>
      </c>
      <c r="C44" s="320">
        <f t="shared" si="47"/>
        <v>0.42368753117938784</v>
      </c>
      <c r="D44" s="320">
        <f t="shared" si="48"/>
        <v>0.4314220387801764</v>
      </c>
      <c r="E44" s="320">
        <f t="shared" si="49"/>
        <v>0.44164238892935176</v>
      </c>
      <c r="F44" s="320">
        <f t="shared" si="50"/>
        <v>0.45160103054839895</v>
      </c>
      <c r="G44" s="320">
        <f t="shared" si="51"/>
        <v>0.45872303279710686</v>
      </c>
      <c r="H44" s="320">
        <f t="shared" si="52"/>
        <v>0.46049835217297563</v>
      </c>
      <c r="I44" s="320">
        <f t="shared" si="53"/>
        <v>0.4615760239272417</v>
      </c>
      <c r="J44" s="320">
        <f t="shared" si="54"/>
        <v>0.46214028776978416</v>
      </c>
      <c r="K44" s="320" t="e">
        <f t="shared" si="55"/>
        <v>#DIV/0!</v>
      </c>
      <c r="L44" s="320" t="e">
        <f t="shared" si="56"/>
        <v>#DIV/0!</v>
      </c>
      <c r="M44" s="321" t="e">
        <f t="shared" si="57"/>
        <v>#DIV/0!</v>
      </c>
    </row>
    <row r="45" spans="1:13" ht="15">
      <c r="A45" s="18" t="s">
        <v>2</v>
      </c>
      <c r="B45" s="319">
        <f t="shared" si="46"/>
        <v>0.3704123244222927</v>
      </c>
      <c r="C45" s="320">
        <f t="shared" si="47"/>
        <v>0.37553696586027585</v>
      </c>
      <c r="D45" s="320">
        <f t="shared" si="48"/>
        <v>0.38303341902313626</v>
      </c>
      <c r="E45" s="320">
        <f t="shared" si="49"/>
        <v>0.41425672247590056</v>
      </c>
      <c r="F45" s="320">
        <f t="shared" si="50"/>
        <v>0.43428722840487544</v>
      </c>
      <c r="G45" s="320">
        <f t="shared" si="51"/>
        <v>0.4464773347897324</v>
      </c>
      <c r="H45" s="320">
        <f t="shared" si="52"/>
        <v>0.45593550180706144</v>
      </c>
      <c r="I45" s="320">
        <f t="shared" si="53"/>
        <v>0.44794520547945205</v>
      </c>
      <c r="J45" s="320">
        <f t="shared" si="54"/>
        <v>0.44177545691906006</v>
      </c>
      <c r="K45" s="320" t="e">
        <f t="shared" si="55"/>
        <v>#DIV/0!</v>
      </c>
      <c r="L45" s="320" t="e">
        <f t="shared" si="56"/>
        <v>#DIV/0!</v>
      </c>
      <c r="M45" s="321" t="e">
        <f t="shared" si="57"/>
        <v>#DIV/0!</v>
      </c>
    </row>
    <row r="46" spans="1:13" ht="15">
      <c r="A46" s="18" t="s">
        <v>3</v>
      </c>
      <c r="B46" s="319">
        <f t="shared" si="46"/>
        <v>0.4323293938238658</v>
      </c>
      <c r="C46" s="320">
        <f t="shared" si="47"/>
        <v>0.43202416918429004</v>
      </c>
      <c r="D46" s="320">
        <f t="shared" si="48"/>
        <v>0.4468822170900693</v>
      </c>
      <c r="E46" s="320">
        <f t="shared" si="49"/>
        <v>0.4564958283671037</v>
      </c>
      <c r="F46" s="320">
        <f t="shared" si="50"/>
        <v>0.4679902755267423</v>
      </c>
      <c r="G46" s="320">
        <f t="shared" si="51"/>
        <v>0.4769481844145247</v>
      </c>
      <c r="H46" s="320">
        <f t="shared" si="52"/>
        <v>0.46943667598881345</v>
      </c>
      <c r="I46" s="320">
        <f t="shared" si="53"/>
        <v>0.46872525732383213</v>
      </c>
      <c r="J46" s="320">
        <f t="shared" si="54"/>
        <v>0.46414803392444104</v>
      </c>
      <c r="K46" s="320" t="e">
        <f t="shared" si="55"/>
        <v>#DIV/0!</v>
      </c>
      <c r="L46" s="320" t="e">
        <f t="shared" si="56"/>
        <v>#DIV/0!</v>
      </c>
      <c r="M46" s="321" t="e">
        <f t="shared" si="57"/>
        <v>#DIV/0!</v>
      </c>
    </row>
    <row r="47" spans="1:13" s="68" customFormat="1" ht="15.75" thickBot="1">
      <c r="A47" s="29" t="s">
        <v>13</v>
      </c>
      <c r="B47" s="322">
        <f t="shared" si="46"/>
        <v>0.3934915446923405</v>
      </c>
      <c r="C47" s="323">
        <f t="shared" si="47"/>
        <v>0.39669070852778954</v>
      </c>
      <c r="D47" s="323">
        <f t="shared" si="48"/>
        <v>0.40715428239057727</v>
      </c>
      <c r="E47" s="323">
        <f t="shared" si="49"/>
        <v>0.43071682923053106</v>
      </c>
      <c r="F47" s="323">
        <f t="shared" si="50"/>
        <v>0.4476129445690484</v>
      </c>
      <c r="G47" s="323">
        <f t="shared" si="51"/>
        <v>0.4586945853099951</v>
      </c>
      <c r="H47" s="323">
        <f t="shared" si="52"/>
        <v>0.46147540983606555</v>
      </c>
      <c r="I47" s="323">
        <f t="shared" si="53"/>
        <v>0.4564443005181347</v>
      </c>
      <c r="J47" s="323">
        <f t="shared" si="54"/>
        <v>0.45080946450809467</v>
      </c>
      <c r="K47" s="323" t="e">
        <f t="shared" si="55"/>
        <v>#DIV/0!</v>
      </c>
      <c r="L47" s="323" t="e">
        <f t="shared" si="56"/>
        <v>#DIV/0!</v>
      </c>
      <c r="M47" s="324" t="e">
        <f t="shared" si="57"/>
        <v>#DIV/0!</v>
      </c>
    </row>
    <row r="48" spans="1:2" ht="12.75">
      <c r="A48" s="12" t="s">
        <v>41</v>
      </c>
      <c r="B48" s="12" t="s">
        <v>38</v>
      </c>
    </row>
  </sheetData>
  <sheetProtection/>
  <mergeCells count="48">
    <mergeCell ref="Z31:AC31"/>
    <mergeCell ref="AD31:AG31"/>
    <mergeCell ref="AH31:AK31"/>
    <mergeCell ref="AL31:AO31"/>
    <mergeCell ref="AP31:AS31"/>
    <mergeCell ref="AT31:AW31"/>
    <mergeCell ref="B31:E31"/>
    <mergeCell ref="F31:I31"/>
    <mergeCell ref="J31:M31"/>
    <mergeCell ref="N31:Q31"/>
    <mergeCell ref="R31:U31"/>
    <mergeCell ref="V31:Y31"/>
    <mergeCell ref="Z12:AC12"/>
    <mergeCell ref="AD12:AG12"/>
    <mergeCell ref="AT12:AW12"/>
    <mergeCell ref="AP12:AS12"/>
    <mergeCell ref="AL12:AO12"/>
    <mergeCell ref="AH12:AK12"/>
    <mergeCell ref="B12:E12"/>
    <mergeCell ref="F12:I12"/>
    <mergeCell ref="J12:M12"/>
    <mergeCell ref="N12:Q12"/>
    <mergeCell ref="R12:U12"/>
    <mergeCell ref="V12:Y12"/>
    <mergeCell ref="AP2:AS2"/>
    <mergeCell ref="AT2:AW2"/>
    <mergeCell ref="R2:U2"/>
    <mergeCell ref="V2:Y2"/>
    <mergeCell ref="Z2:AC2"/>
    <mergeCell ref="AD2:AG2"/>
    <mergeCell ref="B21:E21"/>
    <mergeCell ref="F21:I21"/>
    <mergeCell ref="J21:M21"/>
    <mergeCell ref="N21:Q21"/>
    <mergeCell ref="AH2:AK2"/>
    <mergeCell ref="AL2:AO2"/>
    <mergeCell ref="B2:E2"/>
    <mergeCell ref="F2:I2"/>
    <mergeCell ref="J2:M2"/>
    <mergeCell ref="N2:Q2"/>
    <mergeCell ref="AH21:AK21"/>
    <mergeCell ref="AL21:AO21"/>
    <mergeCell ref="AP21:AS21"/>
    <mergeCell ref="AT21:AW21"/>
    <mergeCell ref="R21:U21"/>
    <mergeCell ref="V21:Y21"/>
    <mergeCell ref="Z21:AC21"/>
    <mergeCell ref="AD21:AG21"/>
  </mergeCells>
  <conditionalFormatting sqref="B42:M47">
    <cfRule type="cellIs" priority="1" dxfId="8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3"/>
  <sheetViews>
    <sheetView showGridLines="0" zoomScale="80" zoomScaleNormal="80" zoomScalePageLayoutView="0" workbookViewId="0" topLeftCell="A1">
      <pane xSplit="1" topLeftCell="AL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27.8515625" style="2" customWidth="1"/>
    <col min="2" max="25" width="8.7109375" style="2" hidden="1" customWidth="1"/>
    <col min="26" max="98" width="8.7109375" style="2" customWidth="1"/>
    <col min="99" max="16384" width="11.421875" style="2" customWidth="1"/>
  </cols>
  <sheetData>
    <row r="1" ht="16.5" thickBot="1">
      <c r="A1" s="3" t="s">
        <v>30</v>
      </c>
    </row>
    <row r="2" spans="1:46" ht="15.75" thickBot="1">
      <c r="A2" s="1"/>
      <c r="B2" s="17" t="s">
        <v>83</v>
      </c>
      <c r="C2" s="17" t="s">
        <v>84</v>
      </c>
      <c r="D2" s="17" t="s">
        <v>85</v>
      </c>
      <c r="E2" s="17" t="s">
        <v>86</v>
      </c>
      <c r="F2" s="17" t="s">
        <v>87</v>
      </c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  <c r="M2" s="17" t="s">
        <v>94</v>
      </c>
      <c r="N2" s="97" t="s">
        <v>104</v>
      </c>
      <c r="O2" s="97" t="s">
        <v>105</v>
      </c>
      <c r="P2" s="97" t="s">
        <v>106</v>
      </c>
      <c r="Q2" s="97" t="s">
        <v>107</v>
      </c>
      <c r="R2" s="97" t="s">
        <v>108</v>
      </c>
      <c r="S2" s="97" t="s">
        <v>109</v>
      </c>
      <c r="T2" s="97" t="s">
        <v>110</v>
      </c>
      <c r="U2" s="97" t="s">
        <v>111</v>
      </c>
      <c r="V2" s="97" t="s">
        <v>112</v>
      </c>
      <c r="W2" s="97" t="s">
        <v>113</v>
      </c>
      <c r="X2" s="97" t="s">
        <v>114</v>
      </c>
      <c r="Y2" s="97" t="s">
        <v>115</v>
      </c>
      <c r="Z2" s="168" t="s">
        <v>132</v>
      </c>
      <c r="AA2" s="168" t="s">
        <v>133</v>
      </c>
      <c r="AB2" s="168" t="s">
        <v>134</v>
      </c>
      <c r="AC2" s="168" t="s">
        <v>135</v>
      </c>
      <c r="AD2" s="168" t="s">
        <v>136</v>
      </c>
      <c r="AE2" s="168" t="s">
        <v>137</v>
      </c>
      <c r="AF2" s="168" t="s">
        <v>138</v>
      </c>
      <c r="AG2" s="168" t="s">
        <v>139</v>
      </c>
      <c r="AH2" s="168" t="s">
        <v>140</v>
      </c>
      <c r="AI2" s="168" t="s">
        <v>141</v>
      </c>
      <c r="AJ2" s="168" t="s">
        <v>142</v>
      </c>
      <c r="AK2" s="168" t="s">
        <v>143</v>
      </c>
      <c r="AL2" s="255" t="s">
        <v>168</v>
      </c>
      <c r="AM2" s="255" t="s">
        <v>173</v>
      </c>
      <c r="AN2" s="255" t="s">
        <v>174</v>
      </c>
      <c r="AO2" s="255" t="s">
        <v>175</v>
      </c>
      <c r="AP2" s="255" t="s">
        <v>176</v>
      </c>
      <c r="AQ2" s="255" t="s">
        <v>178</v>
      </c>
      <c r="AR2" s="255" t="s">
        <v>179</v>
      </c>
      <c r="AS2" s="255" t="s">
        <v>180</v>
      </c>
      <c r="AT2" s="255" t="s">
        <v>181</v>
      </c>
    </row>
    <row r="3" spans="1:46" ht="15">
      <c r="A3" s="61" t="s">
        <v>0</v>
      </c>
      <c r="B3" s="79">
        <v>585975</v>
      </c>
      <c r="C3" s="79">
        <v>450975</v>
      </c>
      <c r="D3" s="79">
        <v>457006</v>
      </c>
      <c r="E3" s="79">
        <v>407913</v>
      </c>
      <c r="F3" s="111">
        <v>424734</v>
      </c>
      <c r="G3" s="79">
        <v>474903</v>
      </c>
      <c r="H3" s="79">
        <v>571050</v>
      </c>
      <c r="I3" s="79">
        <v>518372</v>
      </c>
      <c r="J3" s="79">
        <v>668895</v>
      </c>
      <c r="K3" s="79">
        <v>647491</v>
      </c>
      <c r="L3" s="79">
        <v>532723</v>
      </c>
      <c r="M3" s="79">
        <v>432816</v>
      </c>
      <c r="N3" s="79">
        <v>580469</v>
      </c>
      <c r="O3" s="79">
        <v>434922</v>
      </c>
      <c r="P3" s="79">
        <v>446936</v>
      </c>
      <c r="Q3" s="79">
        <v>463549</v>
      </c>
      <c r="R3" s="79">
        <v>411511</v>
      </c>
      <c r="S3" s="79">
        <v>436421</v>
      </c>
      <c r="T3" s="79">
        <v>603554</v>
      </c>
      <c r="U3" s="79">
        <v>476272</v>
      </c>
      <c r="V3" s="79">
        <v>732424</v>
      </c>
      <c r="W3" s="79">
        <v>635295</v>
      </c>
      <c r="X3" s="79">
        <v>504005</v>
      </c>
      <c r="Y3" s="79">
        <v>473333</v>
      </c>
      <c r="Z3" s="79">
        <v>574449</v>
      </c>
      <c r="AA3" s="79">
        <v>442013</v>
      </c>
      <c r="AB3" s="79">
        <v>473249</v>
      </c>
      <c r="AC3" s="79">
        <v>470191</v>
      </c>
      <c r="AD3" s="79">
        <v>415371</v>
      </c>
      <c r="AE3" s="79">
        <v>467910</v>
      </c>
      <c r="AF3" s="79">
        <v>584100</v>
      </c>
      <c r="AG3" s="79">
        <v>489551</v>
      </c>
      <c r="AH3" s="79">
        <v>750866</v>
      </c>
      <c r="AI3" s="79">
        <v>617367</v>
      </c>
      <c r="AJ3" s="79">
        <v>514152</v>
      </c>
      <c r="AK3" s="79">
        <v>497239</v>
      </c>
      <c r="AL3" s="79">
        <v>555771</v>
      </c>
      <c r="AM3" s="79">
        <v>445599</v>
      </c>
      <c r="AN3" s="79">
        <v>496000</v>
      </c>
      <c r="AO3" s="79">
        <v>467188</v>
      </c>
      <c r="AP3" s="79">
        <v>394046</v>
      </c>
      <c r="AQ3" s="79">
        <v>481099</v>
      </c>
      <c r="AR3" s="79">
        <v>558352</v>
      </c>
      <c r="AS3" s="79">
        <v>511409</v>
      </c>
      <c r="AT3" s="79">
        <v>716862</v>
      </c>
    </row>
    <row r="4" spans="1:46" ht="15">
      <c r="A4" s="69" t="s">
        <v>39</v>
      </c>
      <c r="B4" s="79">
        <v>29577</v>
      </c>
      <c r="C4" s="79">
        <v>21834</v>
      </c>
      <c r="D4" s="79">
        <v>22383</v>
      </c>
      <c r="E4" s="79">
        <v>20222</v>
      </c>
      <c r="F4" s="111">
        <v>20232</v>
      </c>
      <c r="G4" s="79">
        <v>23952</v>
      </c>
      <c r="H4" s="79">
        <v>29203</v>
      </c>
      <c r="I4" s="79">
        <v>26442</v>
      </c>
      <c r="J4" s="79">
        <v>35272</v>
      </c>
      <c r="K4" s="79">
        <v>34052</v>
      </c>
      <c r="L4" s="79">
        <v>28640</v>
      </c>
      <c r="M4" s="79">
        <v>22922</v>
      </c>
      <c r="N4" s="79">
        <v>29867</v>
      </c>
      <c r="O4" s="79">
        <v>21754</v>
      </c>
      <c r="P4" s="79">
        <v>21919</v>
      </c>
      <c r="Q4" s="79">
        <v>23348</v>
      </c>
      <c r="R4" s="79">
        <v>20684</v>
      </c>
      <c r="S4" s="79">
        <v>22030</v>
      </c>
      <c r="T4" s="79">
        <v>30330</v>
      </c>
      <c r="U4" s="79">
        <v>24484</v>
      </c>
      <c r="V4" s="79">
        <v>39041</v>
      </c>
      <c r="W4" s="79">
        <v>33872</v>
      </c>
      <c r="X4" s="79">
        <v>27789</v>
      </c>
      <c r="Y4" s="79">
        <v>25785</v>
      </c>
      <c r="Z4" s="79">
        <v>29470</v>
      </c>
      <c r="AA4" s="79">
        <v>22023</v>
      </c>
      <c r="AB4" s="79">
        <v>24467</v>
      </c>
      <c r="AC4" s="79">
        <v>23512</v>
      </c>
      <c r="AD4" s="79">
        <v>21368</v>
      </c>
      <c r="AE4" s="79">
        <v>22207</v>
      </c>
      <c r="AF4" s="79">
        <v>30280</v>
      </c>
      <c r="AG4" s="79">
        <v>25510</v>
      </c>
      <c r="AH4" s="79">
        <v>39262</v>
      </c>
      <c r="AI4" s="79">
        <v>32576</v>
      </c>
      <c r="AJ4" s="79">
        <v>28059</v>
      </c>
      <c r="AK4" s="79">
        <v>26066</v>
      </c>
      <c r="AL4" s="79">
        <v>28663</v>
      </c>
      <c r="AM4" s="79">
        <v>22020</v>
      </c>
      <c r="AN4" s="79">
        <v>24202</v>
      </c>
      <c r="AO4" s="79">
        <v>22296</v>
      </c>
      <c r="AP4" s="79">
        <v>19719</v>
      </c>
      <c r="AQ4" s="79">
        <v>23524</v>
      </c>
      <c r="AR4" s="79">
        <v>29080</v>
      </c>
      <c r="AS4" s="79">
        <v>26370</v>
      </c>
      <c r="AT4" s="79">
        <v>37489</v>
      </c>
    </row>
    <row r="5" spans="1:46" ht="15">
      <c r="A5" s="69" t="s">
        <v>1</v>
      </c>
      <c r="B5" s="79">
        <v>3256</v>
      </c>
      <c r="C5" s="79">
        <v>2553</v>
      </c>
      <c r="D5" s="79">
        <v>2644</v>
      </c>
      <c r="E5" s="79">
        <v>2346</v>
      </c>
      <c r="F5" s="111">
        <v>2238</v>
      </c>
      <c r="G5" s="79">
        <v>2822</v>
      </c>
      <c r="H5" s="79">
        <v>3201</v>
      </c>
      <c r="I5" s="79">
        <v>2874</v>
      </c>
      <c r="J5" s="79">
        <v>4000</v>
      </c>
      <c r="K5" s="79">
        <v>4116</v>
      </c>
      <c r="L5" s="79">
        <v>3380</v>
      </c>
      <c r="M5" s="79">
        <v>2543</v>
      </c>
      <c r="N5" s="79">
        <v>3379</v>
      </c>
      <c r="O5" s="79">
        <v>2568</v>
      </c>
      <c r="P5" s="79">
        <v>2559</v>
      </c>
      <c r="Q5" s="79">
        <v>2695</v>
      </c>
      <c r="R5" s="79">
        <v>2317</v>
      </c>
      <c r="S5" s="79">
        <v>2404</v>
      </c>
      <c r="T5" s="79">
        <v>3468</v>
      </c>
      <c r="U5" s="79">
        <v>2692</v>
      </c>
      <c r="V5" s="79">
        <v>4337</v>
      </c>
      <c r="W5" s="79">
        <v>3867</v>
      </c>
      <c r="X5" s="79">
        <v>3226</v>
      </c>
      <c r="Y5" s="79">
        <v>2868</v>
      </c>
      <c r="Z5" s="79">
        <v>3200</v>
      </c>
      <c r="AA5" s="79">
        <v>2443</v>
      </c>
      <c r="AB5" s="79">
        <v>2809</v>
      </c>
      <c r="AC5" s="79">
        <v>2477</v>
      </c>
      <c r="AD5" s="79">
        <v>2433</v>
      </c>
      <c r="AE5" s="79">
        <v>2519</v>
      </c>
      <c r="AF5" s="79">
        <v>3389</v>
      </c>
      <c r="AG5" s="79">
        <v>2662</v>
      </c>
      <c r="AH5" s="79">
        <v>4382</v>
      </c>
      <c r="AI5" s="79">
        <v>3712</v>
      </c>
      <c r="AJ5" s="79">
        <v>3186</v>
      </c>
      <c r="AK5" s="79">
        <v>2869</v>
      </c>
      <c r="AL5" s="79">
        <v>3209</v>
      </c>
      <c r="AM5" s="79">
        <v>2519</v>
      </c>
      <c r="AN5" s="79">
        <v>2613</v>
      </c>
      <c r="AO5" s="79">
        <v>2441</v>
      </c>
      <c r="AP5" s="79">
        <v>2177</v>
      </c>
      <c r="AQ5" s="79">
        <v>2593</v>
      </c>
      <c r="AR5" s="79">
        <v>3196</v>
      </c>
      <c r="AS5" s="79">
        <v>2782</v>
      </c>
      <c r="AT5" s="79">
        <v>4102</v>
      </c>
    </row>
    <row r="6" spans="1:46" ht="15">
      <c r="A6" s="69" t="s">
        <v>99</v>
      </c>
      <c r="B6" s="79">
        <v>434</v>
      </c>
      <c r="C6" s="79">
        <v>306</v>
      </c>
      <c r="D6" s="79">
        <v>291</v>
      </c>
      <c r="E6" s="79">
        <v>281</v>
      </c>
      <c r="F6" s="111">
        <v>239</v>
      </c>
      <c r="G6" s="79">
        <v>300</v>
      </c>
      <c r="H6" s="79">
        <v>331</v>
      </c>
      <c r="I6" s="79">
        <v>289</v>
      </c>
      <c r="J6" s="79">
        <v>550</v>
      </c>
      <c r="K6" s="79">
        <v>748</v>
      </c>
      <c r="L6" s="79">
        <v>569</v>
      </c>
      <c r="M6" s="79">
        <v>349</v>
      </c>
      <c r="N6" s="79">
        <v>411</v>
      </c>
      <c r="O6" s="79">
        <v>322</v>
      </c>
      <c r="P6" s="79">
        <v>282</v>
      </c>
      <c r="Q6" s="79">
        <v>314</v>
      </c>
      <c r="R6" s="79">
        <v>258</v>
      </c>
      <c r="S6" s="79">
        <v>233</v>
      </c>
      <c r="T6" s="79">
        <v>365</v>
      </c>
      <c r="U6" s="79">
        <v>282</v>
      </c>
      <c r="V6" s="79">
        <v>599</v>
      </c>
      <c r="W6" s="79">
        <v>682</v>
      </c>
      <c r="X6" s="79">
        <v>590</v>
      </c>
      <c r="Y6" s="79">
        <v>442</v>
      </c>
      <c r="Z6" s="79">
        <v>419</v>
      </c>
      <c r="AA6" s="79">
        <v>288</v>
      </c>
      <c r="AB6" s="79">
        <v>318</v>
      </c>
      <c r="AC6" s="79">
        <v>311</v>
      </c>
      <c r="AD6" s="79">
        <v>276</v>
      </c>
      <c r="AE6" s="79">
        <v>274</v>
      </c>
      <c r="AF6" s="79">
        <v>345</v>
      </c>
      <c r="AG6" s="79">
        <v>281</v>
      </c>
      <c r="AH6" s="79">
        <v>625</v>
      </c>
      <c r="AI6" s="79">
        <v>696</v>
      </c>
      <c r="AJ6" s="79">
        <v>532</v>
      </c>
      <c r="AK6" s="79">
        <v>381</v>
      </c>
      <c r="AL6" s="79">
        <v>423</v>
      </c>
      <c r="AM6" s="79">
        <v>317</v>
      </c>
      <c r="AN6" s="79">
        <v>285</v>
      </c>
      <c r="AO6" s="79">
        <v>272</v>
      </c>
      <c r="AP6" s="79">
        <v>247</v>
      </c>
      <c r="AQ6" s="79">
        <v>274</v>
      </c>
      <c r="AR6" s="79">
        <v>315</v>
      </c>
      <c r="AS6" s="79">
        <v>320</v>
      </c>
      <c r="AT6" s="79">
        <v>579</v>
      </c>
    </row>
    <row r="7" spans="1:46" ht="15">
      <c r="A7" s="69" t="s">
        <v>43</v>
      </c>
      <c r="B7" s="79">
        <v>252</v>
      </c>
      <c r="C7" s="79">
        <v>213</v>
      </c>
      <c r="D7" s="79">
        <v>200</v>
      </c>
      <c r="E7" s="79">
        <v>204</v>
      </c>
      <c r="F7" s="111">
        <v>149</v>
      </c>
      <c r="G7" s="79">
        <v>232</v>
      </c>
      <c r="H7" s="79">
        <v>247</v>
      </c>
      <c r="I7" s="79">
        <v>223</v>
      </c>
      <c r="J7" s="79">
        <v>289</v>
      </c>
      <c r="K7" s="79">
        <v>337</v>
      </c>
      <c r="L7" s="79">
        <v>279</v>
      </c>
      <c r="M7" s="79">
        <v>190</v>
      </c>
      <c r="N7" s="79">
        <v>254</v>
      </c>
      <c r="O7" s="79">
        <v>200</v>
      </c>
      <c r="P7" s="79">
        <v>238</v>
      </c>
      <c r="Q7" s="79">
        <v>197</v>
      </c>
      <c r="R7" s="79">
        <v>182</v>
      </c>
      <c r="S7" s="79">
        <v>179</v>
      </c>
      <c r="T7" s="79">
        <v>238</v>
      </c>
      <c r="U7" s="79">
        <v>187</v>
      </c>
      <c r="V7" s="79">
        <v>351</v>
      </c>
      <c r="W7" s="79">
        <v>329</v>
      </c>
      <c r="X7" s="79">
        <v>242</v>
      </c>
      <c r="Y7" s="79">
        <v>231</v>
      </c>
      <c r="Z7" s="79">
        <v>259</v>
      </c>
      <c r="AA7" s="79">
        <v>176</v>
      </c>
      <c r="AB7" s="79">
        <v>218</v>
      </c>
      <c r="AC7" s="79">
        <v>173</v>
      </c>
      <c r="AD7" s="79">
        <v>176</v>
      </c>
      <c r="AE7" s="79">
        <v>176</v>
      </c>
      <c r="AF7" s="79">
        <v>247</v>
      </c>
      <c r="AG7" s="79">
        <v>191</v>
      </c>
      <c r="AH7" s="79">
        <v>341</v>
      </c>
      <c r="AI7" s="79">
        <v>281</v>
      </c>
      <c r="AJ7" s="79">
        <v>253</v>
      </c>
      <c r="AK7" s="79">
        <v>219</v>
      </c>
      <c r="AL7" s="79">
        <v>240</v>
      </c>
      <c r="AM7" s="79">
        <v>208</v>
      </c>
      <c r="AN7" s="79">
        <v>206</v>
      </c>
      <c r="AO7" s="79">
        <v>169</v>
      </c>
      <c r="AP7" s="79">
        <v>139</v>
      </c>
      <c r="AQ7" s="79">
        <v>189</v>
      </c>
      <c r="AR7" s="79">
        <v>259</v>
      </c>
      <c r="AS7" s="79">
        <v>203</v>
      </c>
      <c r="AT7" s="79">
        <v>352</v>
      </c>
    </row>
    <row r="8" spans="1:46" s="65" customFormat="1" ht="15.75" thickBot="1">
      <c r="A8" s="70" t="s">
        <v>13</v>
      </c>
      <c r="B8" s="71">
        <f aca="true" t="shared" si="0" ref="B8:J8">SUM(B6:B7)</f>
        <v>686</v>
      </c>
      <c r="C8" s="71">
        <f t="shared" si="0"/>
        <v>519</v>
      </c>
      <c r="D8" s="71">
        <f t="shared" si="0"/>
        <v>491</v>
      </c>
      <c r="E8" s="71">
        <f t="shared" si="0"/>
        <v>485</v>
      </c>
      <c r="F8" s="71">
        <f t="shared" si="0"/>
        <v>388</v>
      </c>
      <c r="G8" s="71">
        <f t="shared" si="0"/>
        <v>532</v>
      </c>
      <c r="H8" s="71">
        <f t="shared" si="0"/>
        <v>578</v>
      </c>
      <c r="I8" s="71">
        <f t="shared" si="0"/>
        <v>512</v>
      </c>
      <c r="J8" s="71">
        <f t="shared" si="0"/>
        <v>839</v>
      </c>
      <c r="K8" s="71">
        <f aca="true" t="shared" si="1" ref="K8:AN8">SUM(K6:K7)</f>
        <v>1085</v>
      </c>
      <c r="L8" s="71">
        <f t="shared" si="1"/>
        <v>848</v>
      </c>
      <c r="M8" s="71">
        <f t="shared" si="1"/>
        <v>539</v>
      </c>
      <c r="N8" s="71">
        <f t="shared" si="1"/>
        <v>665</v>
      </c>
      <c r="O8" s="71">
        <f t="shared" si="1"/>
        <v>522</v>
      </c>
      <c r="P8" s="71">
        <f t="shared" si="1"/>
        <v>520</v>
      </c>
      <c r="Q8" s="71">
        <f t="shared" si="1"/>
        <v>511</v>
      </c>
      <c r="R8" s="71">
        <f t="shared" si="1"/>
        <v>440</v>
      </c>
      <c r="S8" s="71">
        <f t="shared" si="1"/>
        <v>412</v>
      </c>
      <c r="T8" s="71">
        <f t="shared" si="1"/>
        <v>603</v>
      </c>
      <c r="U8" s="71">
        <f t="shared" si="1"/>
        <v>469</v>
      </c>
      <c r="V8" s="71">
        <f t="shared" si="1"/>
        <v>950</v>
      </c>
      <c r="W8" s="71">
        <f t="shared" si="1"/>
        <v>1011</v>
      </c>
      <c r="X8" s="71">
        <f t="shared" si="1"/>
        <v>832</v>
      </c>
      <c r="Y8" s="71">
        <f t="shared" si="1"/>
        <v>673</v>
      </c>
      <c r="Z8" s="71">
        <f t="shared" si="1"/>
        <v>678</v>
      </c>
      <c r="AA8" s="71">
        <f t="shared" si="1"/>
        <v>464</v>
      </c>
      <c r="AB8" s="71">
        <f t="shared" si="1"/>
        <v>536</v>
      </c>
      <c r="AC8" s="71">
        <f t="shared" si="1"/>
        <v>484</v>
      </c>
      <c r="AD8" s="71">
        <f t="shared" si="1"/>
        <v>452</v>
      </c>
      <c r="AE8" s="71">
        <f t="shared" si="1"/>
        <v>450</v>
      </c>
      <c r="AF8" s="71">
        <f t="shared" si="1"/>
        <v>592</v>
      </c>
      <c r="AG8" s="71">
        <f t="shared" si="1"/>
        <v>472</v>
      </c>
      <c r="AH8" s="71">
        <f t="shared" si="1"/>
        <v>966</v>
      </c>
      <c r="AI8" s="71">
        <f t="shared" si="1"/>
        <v>977</v>
      </c>
      <c r="AJ8" s="71">
        <f t="shared" si="1"/>
        <v>785</v>
      </c>
      <c r="AK8" s="71">
        <f t="shared" si="1"/>
        <v>600</v>
      </c>
      <c r="AL8" s="71">
        <f t="shared" si="1"/>
        <v>663</v>
      </c>
      <c r="AM8" s="71">
        <f t="shared" si="1"/>
        <v>525</v>
      </c>
      <c r="AN8" s="71">
        <f t="shared" si="1"/>
        <v>491</v>
      </c>
      <c r="AO8" s="71">
        <f>SUM(AO6:AO7)</f>
        <v>441</v>
      </c>
      <c r="AP8" s="71">
        <f>SUM(AP6:AP7)</f>
        <v>386</v>
      </c>
      <c r="AQ8" s="71">
        <f>SUM(AQ6:AQ7)</f>
        <v>463</v>
      </c>
      <c r="AR8" s="71">
        <f>SUM(AR6:AR7)</f>
        <v>574</v>
      </c>
      <c r="AS8" s="71">
        <f>SUM(AS6:AS7)</f>
        <v>523</v>
      </c>
      <c r="AT8" s="71">
        <f>SUM(AT6:AT7)</f>
        <v>931</v>
      </c>
    </row>
    <row r="9" ht="12.75">
      <c r="A9" s="12" t="s">
        <v>41</v>
      </c>
    </row>
    <row r="11" ht="12.75">
      <c r="A11" s="12"/>
    </row>
    <row r="13" ht="16.5" thickBot="1">
      <c r="A13" s="3" t="s">
        <v>35</v>
      </c>
    </row>
    <row r="14" spans="1:46" ht="15.75" thickBot="1">
      <c r="A14" s="1"/>
      <c r="B14" s="17" t="s">
        <v>83</v>
      </c>
      <c r="C14" s="17" t="s">
        <v>84</v>
      </c>
      <c r="D14" s="17" t="s">
        <v>85</v>
      </c>
      <c r="E14" s="17" t="s">
        <v>86</v>
      </c>
      <c r="F14" s="112" t="s">
        <v>87</v>
      </c>
      <c r="G14" s="17" t="s">
        <v>88</v>
      </c>
      <c r="H14" s="17" t="s">
        <v>89</v>
      </c>
      <c r="I14" s="17" t="s">
        <v>90</v>
      </c>
      <c r="J14" s="17" t="s">
        <v>91</v>
      </c>
      <c r="K14" s="17" t="s">
        <v>92</v>
      </c>
      <c r="L14" s="17" t="s">
        <v>93</v>
      </c>
      <c r="M14" s="17" t="s">
        <v>94</v>
      </c>
      <c r="N14" s="97" t="s">
        <v>104</v>
      </c>
      <c r="O14" s="97" t="s">
        <v>105</v>
      </c>
      <c r="P14" s="97" t="s">
        <v>106</v>
      </c>
      <c r="Q14" s="97" t="s">
        <v>107</v>
      </c>
      <c r="R14" s="97" t="s">
        <v>108</v>
      </c>
      <c r="S14" s="97" t="s">
        <v>109</v>
      </c>
      <c r="T14" s="97" t="s">
        <v>110</v>
      </c>
      <c r="U14" s="97" t="s">
        <v>111</v>
      </c>
      <c r="V14" s="97" t="s">
        <v>112</v>
      </c>
      <c r="W14" s="97" t="s">
        <v>113</v>
      </c>
      <c r="X14" s="97" t="s">
        <v>114</v>
      </c>
      <c r="Y14" s="97" t="s">
        <v>115</v>
      </c>
      <c r="Z14" s="168" t="s">
        <v>132</v>
      </c>
      <c r="AA14" s="168" t="s">
        <v>133</v>
      </c>
      <c r="AB14" s="168" t="s">
        <v>134</v>
      </c>
      <c r="AC14" s="168" t="s">
        <v>135</v>
      </c>
      <c r="AD14" s="168" t="s">
        <v>136</v>
      </c>
      <c r="AE14" s="168" t="s">
        <v>137</v>
      </c>
      <c r="AF14" s="168" t="s">
        <v>138</v>
      </c>
      <c r="AG14" s="168" t="s">
        <v>139</v>
      </c>
      <c r="AH14" s="168" t="s">
        <v>140</v>
      </c>
      <c r="AI14" s="168" t="s">
        <v>141</v>
      </c>
      <c r="AJ14" s="168" t="s">
        <v>142</v>
      </c>
      <c r="AK14" s="168" t="s">
        <v>143</v>
      </c>
      <c r="AL14" s="255" t="s">
        <v>168</v>
      </c>
      <c r="AM14" s="255" t="s">
        <v>173</v>
      </c>
      <c r="AN14" s="255" t="s">
        <v>174</v>
      </c>
      <c r="AO14" s="255" t="s">
        <v>175</v>
      </c>
      <c r="AP14" s="255" t="s">
        <v>176</v>
      </c>
      <c r="AQ14" s="255" t="s">
        <v>178</v>
      </c>
      <c r="AR14" s="255" t="s">
        <v>179</v>
      </c>
      <c r="AS14" s="255" t="s">
        <v>180</v>
      </c>
      <c r="AT14" s="255" t="s">
        <v>181</v>
      </c>
    </row>
    <row r="15" spans="1:46" ht="15">
      <c r="A15" s="26" t="s">
        <v>0</v>
      </c>
      <c r="B15" s="79">
        <v>499994</v>
      </c>
      <c r="C15" s="79">
        <v>454011</v>
      </c>
      <c r="D15" s="79">
        <v>483895</v>
      </c>
      <c r="E15" s="79">
        <v>473283</v>
      </c>
      <c r="F15" s="111">
        <v>483588</v>
      </c>
      <c r="G15" s="79">
        <v>483588</v>
      </c>
      <c r="H15" s="79">
        <v>465531</v>
      </c>
      <c r="I15" s="79">
        <v>388360</v>
      </c>
      <c r="J15" s="79">
        <v>559332</v>
      </c>
      <c r="K15" s="79">
        <v>536895</v>
      </c>
      <c r="L15" s="79">
        <v>484170</v>
      </c>
      <c r="M15" s="79">
        <v>449381</v>
      </c>
      <c r="N15" s="79">
        <v>460196</v>
      </c>
      <c r="O15" s="79">
        <v>445437</v>
      </c>
      <c r="P15" s="79">
        <v>477030</v>
      </c>
      <c r="Q15" s="79">
        <v>478897</v>
      </c>
      <c r="R15" s="79">
        <v>472222</v>
      </c>
      <c r="S15" s="79">
        <v>489006</v>
      </c>
      <c r="T15" s="79">
        <v>484665</v>
      </c>
      <c r="U15" s="79">
        <v>450098</v>
      </c>
      <c r="V15" s="79">
        <v>583481</v>
      </c>
      <c r="W15" s="79">
        <v>543984</v>
      </c>
      <c r="X15" s="79">
        <v>505963</v>
      </c>
      <c r="Y15" s="79">
        <v>475778</v>
      </c>
      <c r="Z15" s="79">
        <v>491461</v>
      </c>
      <c r="AA15" s="79">
        <v>476845</v>
      </c>
      <c r="AB15" s="79">
        <v>508268</v>
      </c>
      <c r="AC15" s="79">
        <v>496854</v>
      </c>
      <c r="AD15" s="79">
        <v>452431</v>
      </c>
      <c r="AE15" s="79">
        <v>500062</v>
      </c>
      <c r="AF15" s="79">
        <v>473094</v>
      </c>
      <c r="AG15" s="79">
        <v>420979</v>
      </c>
      <c r="AH15" s="79">
        <v>598921</v>
      </c>
      <c r="AI15" s="79">
        <v>533882</v>
      </c>
      <c r="AJ15" s="79">
        <v>503950</v>
      </c>
      <c r="AK15" s="79">
        <v>468848</v>
      </c>
      <c r="AL15" s="79">
        <v>491652</v>
      </c>
      <c r="AM15" s="79">
        <v>461241</v>
      </c>
      <c r="AN15" s="79">
        <v>511478</v>
      </c>
      <c r="AO15" s="79">
        <v>482394</v>
      </c>
      <c r="AP15" s="79">
        <v>403257</v>
      </c>
      <c r="AQ15" s="79">
        <v>523969</v>
      </c>
      <c r="AR15" s="79">
        <v>479568</v>
      </c>
      <c r="AS15" s="79">
        <v>438421</v>
      </c>
      <c r="AT15" s="79">
        <v>608791</v>
      </c>
    </row>
    <row r="16" spans="1:46" ht="15">
      <c r="A16" s="22" t="s">
        <v>39</v>
      </c>
      <c r="B16" s="79">
        <v>24927</v>
      </c>
      <c r="C16" s="79">
        <v>23548</v>
      </c>
      <c r="D16" s="79">
        <v>25499</v>
      </c>
      <c r="E16" s="79">
        <v>24481</v>
      </c>
      <c r="F16" s="111">
        <v>24629</v>
      </c>
      <c r="G16" s="79">
        <v>24629</v>
      </c>
      <c r="H16" s="79">
        <v>23999</v>
      </c>
      <c r="I16" s="79">
        <v>19289</v>
      </c>
      <c r="J16" s="79">
        <v>28048</v>
      </c>
      <c r="K16" s="79">
        <v>27846</v>
      </c>
      <c r="L16" s="79">
        <v>24405</v>
      </c>
      <c r="M16" s="79">
        <v>22359</v>
      </c>
      <c r="N16" s="79">
        <v>23638</v>
      </c>
      <c r="O16" s="79">
        <v>24644</v>
      </c>
      <c r="P16" s="79">
        <v>25793</v>
      </c>
      <c r="Q16" s="79">
        <v>25811</v>
      </c>
      <c r="R16" s="79">
        <v>24632</v>
      </c>
      <c r="S16" s="79">
        <v>24200</v>
      </c>
      <c r="T16" s="79">
        <v>25160</v>
      </c>
      <c r="U16" s="79">
        <v>23783</v>
      </c>
      <c r="V16" s="79">
        <v>29708</v>
      </c>
      <c r="W16" s="79">
        <v>27568</v>
      </c>
      <c r="X16" s="79">
        <v>24899</v>
      </c>
      <c r="Y16" s="79">
        <v>23406</v>
      </c>
      <c r="Z16" s="79">
        <v>24525</v>
      </c>
      <c r="AA16" s="79">
        <v>24249</v>
      </c>
      <c r="AB16" s="79">
        <v>27519</v>
      </c>
      <c r="AC16" s="79">
        <v>27027</v>
      </c>
      <c r="AD16" s="79">
        <v>23816</v>
      </c>
      <c r="AE16" s="79">
        <v>25023</v>
      </c>
      <c r="AF16" s="79">
        <v>23849</v>
      </c>
      <c r="AG16" s="79">
        <v>21114</v>
      </c>
      <c r="AH16" s="79">
        <v>30415</v>
      </c>
      <c r="AI16" s="79">
        <v>27380</v>
      </c>
      <c r="AJ16" s="79">
        <v>24596</v>
      </c>
      <c r="AK16" s="79">
        <v>21711</v>
      </c>
      <c r="AL16" s="79">
        <v>24415</v>
      </c>
      <c r="AM16" s="79">
        <v>23551</v>
      </c>
      <c r="AN16" s="79">
        <v>25629</v>
      </c>
      <c r="AO16" s="79">
        <v>25537</v>
      </c>
      <c r="AP16" s="79">
        <v>20892</v>
      </c>
      <c r="AQ16" s="79">
        <v>26706</v>
      </c>
      <c r="AR16" s="79">
        <v>24291</v>
      </c>
      <c r="AS16" s="79">
        <v>21704</v>
      </c>
      <c r="AT16" s="79">
        <v>31387</v>
      </c>
    </row>
    <row r="17" spans="1:46" ht="15">
      <c r="A17" s="22" t="s">
        <v>1</v>
      </c>
      <c r="B17" s="79">
        <v>2701</v>
      </c>
      <c r="C17" s="79">
        <v>2466</v>
      </c>
      <c r="D17" s="79">
        <v>2978</v>
      </c>
      <c r="E17" s="79">
        <v>3042</v>
      </c>
      <c r="F17" s="111">
        <v>2876</v>
      </c>
      <c r="G17" s="79">
        <v>2876</v>
      </c>
      <c r="H17" s="79">
        <v>2854</v>
      </c>
      <c r="I17" s="79">
        <v>2141</v>
      </c>
      <c r="J17" s="79">
        <v>3066</v>
      </c>
      <c r="K17" s="79">
        <v>3165</v>
      </c>
      <c r="L17" s="79">
        <v>2788</v>
      </c>
      <c r="M17" s="79">
        <v>2526</v>
      </c>
      <c r="N17" s="79">
        <v>2791</v>
      </c>
      <c r="O17" s="79">
        <v>2744</v>
      </c>
      <c r="P17" s="79">
        <v>2891</v>
      </c>
      <c r="Q17" s="79">
        <v>3215</v>
      </c>
      <c r="R17" s="79">
        <v>2937</v>
      </c>
      <c r="S17" s="79">
        <v>2797</v>
      </c>
      <c r="T17" s="79">
        <v>2640</v>
      </c>
      <c r="U17" s="79">
        <v>2820</v>
      </c>
      <c r="V17" s="79">
        <v>3529</v>
      </c>
      <c r="W17" s="79">
        <v>3023</v>
      </c>
      <c r="X17" s="79">
        <v>2640</v>
      </c>
      <c r="Y17" s="79">
        <v>2524</v>
      </c>
      <c r="Z17" s="79">
        <v>2654</v>
      </c>
      <c r="AA17" s="79">
        <v>2619</v>
      </c>
      <c r="AB17" s="79">
        <v>3094</v>
      </c>
      <c r="AC17" s="79">
        <v>3270</v>
      </c>
      <c r="AD17" s="79">
        <v>2800</v>
      </c>
      <c r="AE17" s="79">
        <v>2892</v>
      </c>
      <c r="AF17" s="79">
        <v>2632</v>
      </c>
      <c r="AG17" s="79">
        <v>2309</v>
      </c>
      <c r="AH17" s="79">
        <v>3503</v>
      </c>
      <c r="AI17" s="79">
        <v>2987</v>
      </c>
      <c r="AJ17" s="79">
        <v>2698</v>
      </c>
      <c r="AK17" s="79">
        <v>2266</v>
      </c>
      <c r="AL17" s="79">
        <v>2690</v>
      </c>
      <c r="AM17" s="79">
        <v>2510</v>
      </c>
      <c r="AN17" s="79">
        <v>3010</v>
      </c>
      <c r="AO17" s="79">
        <v>3151</v>
      </c>
      <c r="AP17" s="79">
        <v>2512</v>
      </c>
      <c r="AQ17" s="79">
        <v>3077</v>
      </c>
      <c r="AR17" s="79">
        <v>2780</v>
      </c>
      <c r="AS17" s="79">
        <v>2464</v>
      </c>
      <c r="AT17" s="79">
        <v>3484</v>
      </c>
    </row>
    <row r="18" spans="1:46" ht="15">
      <c r="A18" s="69" t="s">
        <v>99</v>
      </c>
      <c r="B18" s="79">
        <v>298</v>
      </c>
      <c r="C18" s="79">
        <v>321</v>
      </c>
      <c r="D18" s="79">
        <v>434</v>
      </c>
      <c r="E18" s="79">
        <v>576</v>
      </c>
      <c r="F18" s="111">
        <v>424</v>
      </c>
      <c r="G18" s="79">
        <v>424</v>
      </c>
      <c r="H18" s="79">
        <v>377</v>
      </c>
      <c r="I18" s="79">
        <v>269</v>
      </c>
      <c r="J18" s="79">
        <v>340</v>
      </c>
      <c r="K18" s="79">
        <v>366</v>
      </c>
      <c r="L18" s="79">
        <v>341</v>
      </c>
      <c r="M18" s="79">
        <v>257</v>
      </c>
      <c r="N18" s="79">
        <v>292</v>
      </c>
      <c r="O18" s="79">
        <v>318</v>
      </c>
      <c r="P18" s="79">
        <v>385</v>
      </c>
      <c r="Q18" s="79">
        <v>571</v>
      </c>
      <c r="R18" s="79">
        <v>502</v>
      </c>
      <c r="S18" s="79">
        <v>371</v>
      </c>
      <c r="T18" s="79">
        <v>311</v>
      </c>
      <c r="U18" s="79">
        <v>354</v>
      </c>
      <c r="V18" s="79">
        <v>429</v>
      </c>
      <c r="W18" s="79">
        <v>412</v>
      </c>
      <c r="X18" s="79">
        <v>258</v>
      </c>
      <c r="Y18" s="79">
        <v>289</v>
      </c>
      <c r="Z18" s="79">
        <v>305</v>
      </c>
      <c r="AA18" s="79">
        <v>289</v>
      </c>
      <c r="AB18" s="79">
        <v>426</v>
      </c>
      <c r="AC18" s="79">
        <v>615</v>
      </c>
      <c r="AD18" s="79">
        <v>456</v>
      </c>
      <c r="AE18" s="79">
        <v>416</v>
      </c>
      <c r="AF18" s="79">
        <v>327</v>
      </c>
      <c r="AG18" s="79">
        <v>284</v>
      </c>
      <c r="AH18" s="79">
        <v>402</v>
      </c>
      <c r="AI18" s="79">
        <v>342</v>
      </c>
      <c r="AJ18" s="79">
        <v>322</v>
      </c>
      <c r="AK18" s="79">
        <v>241</v>
      </c>
      <c r="AL18" s="79">
        <v>295</v>
      </c>
      <c r="AM18" s="79">
        <v>307</v>
      </c>
      <c r="AN18" s="79">
        <v>422</v>
      </c>
      <c r="AO18" s="79">
        <v>598</v>
      </c>
      <c r="AP18" s="79">
        <v>412</v>
      </c>
      <c r="AQ18" s="79">
        <v>386</v>
      </c>
      <c r="AR18" s="79">
        <v>379</v>
      </c>
      <c r="AS18" s="79">
        <v>263</v>
      </c>
      <c r="AT18" s="79">
        <v>401</v>
      </c>
    </row>
    <row r="19" spans="1:46" ht="15">
      <c r="A19" s="69" t="s">
        <v>43</v>
      </c>
      <c r="B19" s="79">
        <v>192</v>
      </c>
      <c r="C19" s="79">
        <v>218</v>
      </c>
      <c r="D19" s="79">
        <v>245</v>
      </c>
      <c r="E19" s="79">
        <v>242</v>
      </c>
      <c r="F19" s="111">
        <v>218</v>
      </c>
      <c r="G19" s="79">
        <v>218</v>
      </c>
      <c r="H19" s="79">
        <v>206</v>
      </c>
      <c r="I19" s="79">
        <v>153</v>
      </c>
      <c r="J19" s="79">
        <v>265</v>
      </c>
      <c r="K19" s="79">
        <v>234</v>
      </c>
      <c r="L19" s="79">
        <v>196</v>
      </c>
      <c r="M19" s="79">
        <v>220</v>
      </c>
      <c r="N19" s="79">
        <v>198</v>
      </c>
      <c r="O19" s="79">
        <v>209</v>
      </c>
      <c r="P19" s="79">
        <v>240</v>
      </c>
      <c r="Q19" s="79">
        <v>265</v>
      </c>
      <c r="R19" s="79">
        <v>213</v>
      </c>
      <c r="S19" s="79">
        <v>204</v>
      </c>
      <c r="T19" s="79">
        <v>176</v>
      </c>
      <c r="U19" s="79">
        <v>201</v>
      </c>
      <c r="V19" s="79">
        <v>273</v>
      </c>
      <c r="W19" s="79">
        <v>249</v>
      </c>
      <c r="X19" s="79">
        <v>193</v>
      </c>
      <c r="Y19" s="79">
        <v>184</v>
      </c>
      <c r="Z19" s="79">
        <v>246</v>
      </c>
      <c r="AA19" s="79">
        <v>192</v>
      </c>
      <c r="AB19" s="79">
        <v>246</v>
      </c>
      <c r="AC19" s="79">
        <v>248</v>
      </c>
      <c r="AD19" s="79">
        <v>194</v>
      </c>
      <c r="AE19" s="79">
        <v>214</v>
      </c>
      <c r="AF19" s="79">
        <v>202</v>
      </c>
      <c r="AG19" s="79">
        <v>162</v>
      </c>
      <c r="AH19" s="79">
        <v>265</v>
      </c>
      <c r="AI19" s="79">
        <v>203</v>
      </c>
      <c r="AJ19" s="79">
        <v>210</v>
      </c>
      <c r="AK19" s="79">
        <v>190</v>
      </c>
      <c r="AL19" s="79">
        <v>197</v>
      </c>
      <c r="AM19" s="79">
        <v>191</v>
      </c>
      <c r="AN19" s="79">
        <v>253</v>
      </c>
      <c r="AO19" s="79">
        <v>250</v>
      </c>
      <c r="AP19" s="79">
        <v>188</v>
      </c>
      <c r="AQ19" s="79">
        <v>207</v>
      </c>
      <c r="AR19" s="79">
        <v>208</v>
      </c>
      <c r="AS19" s="79">
        <v>174</v>
      </c>
      <c r="AT19" s="79">
        <v>275</v>
      </c>
    </row>
    <row r="20" spans="1:46" s="65" customFormat="1" ht="15.75" thickBot="1">
      <c r="A20" s="28" t="s">
        <v>13</v>
      </c>
      <c r="B20" s="71">
        <f aca="true" t="shared" si="2" ref="B20:M20">SUM(B18:B19)</f>
        <v>490</v>
      </c>
      <c r="C20" s="71">
        <f t="shared" si="2"/>
        <v>539</v>
      </c>
      <c r="D20" s="71">
        <f t="shared" si="2"/>
        <v>679</v>
      </c>
      <c r="E20" s="71">
        <f t="shared" si="2"/>
        <v>818</v>
      </c>
      <c r="F20" s="71">
        <f t="shared" si="2"/>
        <v>642</v>
      </c>
      <c r="G20" s="71">
        <f t="shared" si="2"/>
        <v>642</v>
      </c>
      <c r="H20" s="71">
        <f t="shared" si="2"/>
        <v>583</v>
      </c>
      <c r="I20" s="71">
        <f t="shared" si="2"/>
        <v>422</v>
      </c>
      <c r="J20" s="71">
        <f t="shared" si="2"/>
        <v>605</v>
      </c>
      <c r="K20" s="71">
        <f t="shared" si="2"/>
        <v>600</v>
      </c>
      <c r="L20" s="71">
        <f t="shared" si="2"/>
        <v>537</v>
      </c>
      <c r="M20" s="71">
        <f t="shared" si="2"/>
        <v>477</v>
      </c>
      <c r="N20" s="71">
        <f aca="true" t="shared" si="3" ref="N20:AN20">SUM(N18:N19)</f>
        <v>490</v>
      </c>
      <c r="O20" s="71">
        <f t="shared" si="3"/>
        <v>527</v>
      </c>
      <c r="P20" s="71">
        <f t="shared" si="3"/>
        <v>625</v>
      </c>
      <c r="Q20" s="71">
        <f t="shared" si="3"/>
        <v>836</v>
      </c>
      <c r="R20" s="71">
        <f t="shared" si="3"/>
        <v>715</v>
      </c>
      <c r="S20" s="71">
        <f t="shared" si="3"/>
        <v>575</v>
      </c>
      <c r="T20" s="71">
        <f t="shared" si="3"/>
        <v>487</v>
      </c>
      <c r="U20" s="71">
        <f t="shared" si="3"/>
        <v>555</v>
      </c>
      <c r="V20" s="71">
        <f t="shared" si="3"/>
        <v>702</v>
      </c>
      <c r="W20" s="71">
        <f t="shared" si="3"/>
        <v>661</v>
      </c>
      <c r="X20" s="71">
        <f t="shared" si="3"/>
        <v>451</v>
      </c>
      <c r="Y20" s="71">
        <f t="shared" si="3"/>
        <v>473</v>
      </c>
      <c r="Z20" s="71">
        <f t="shared" si="3"/>
        <v>551</v>
      </c>
      <c r="AA20" s="71">
        <f t="shared" si="3"/>
        <v>481</v>
      </c>
      <c r="AB20" s="71">
        <f t="shared" si="3"/>
        <v>672</v>
      </c>
      <c r="AC20" s="71">
        <f t="shared" si="3"/>
        <v>863</v>
      </c>
      <c r="AD20" s="71">
        <f t="shared" si="3"/>
        <v>650</v>
      </c>
      <c r="AE20" s="71">
        <f t="shared" si="3"/>
        <v>630</v>
      </c>
      <c r="AF20" s="71">
        <f t="shared" si="3"/>
        <v>529</v>
      </c>
      <c r="AG20" s="71">
        <f t="shared" si="3"/>
        <v>446</v>
      </c>
      <c r="AH20" s="71">
        <f t="shared" si="3"/>
        <v>667</v>
      </c>
      <c r="AI20" s="71">
        <f t="shared" si="3"/>
        <v>545</v>
      </c>
      <c r="AJ20" s="71">
        <f t="shared" si="3"/>
        <v>532</v>
      </c>
      <c r="AK20" s="71">
        <f t="shared" si="3"/>
        <v>431</v>
      </c>
      <c r="AL20" s="71">
        <f t="shared" si="3"/>
        <v>492</v>
      </c>
      <c r="AM20" s="71">
        <f t="shared" si="3"/>
        <v>498</v>
      </c>
      <c r="AN20" s="71">
        <f t="shared" si="3"/>
        <v>675</v>
      </c>
      <c r="AO20" s="71">
        <f>SUM(AO18:AO19)</f>
        <v>848</v>
      </c>
      <c r="AP20" s="71">
        <f>SUM(AP18:AP19)</f>
        <v>600</v>
      </c>
      <c r="AQ20" s="71">
        <f>SUM(AQ18:AQ19)</f>
        <v>593</v>
      </c>
      <c r="AR20" s="71">
        <f>SUM(AR18:AR19)</f>
        <v>587</v>
      </c>
      <c r="AS20" s="71">
        <f>SUM(AS18:AS19)</f>
        <v>437</v>
      </c>
      <c r="AT20" s="71">
        <f>SUM(AT18:AT19)</f>
        <v>676</v>
      </c>
    </row>
    <row r="21" spans="1:2" ht="12.75">
      <c r="A21" s="12" t="s">
        <v>41</v>
      </c>
      <c r="B21" s="2" t="s">
        <v>38</v>
      </c>
    </row>
    <row r="27" ht="15">
      <c r="A27" s="1"/>
    </row>
    <row r="28" ht="15">
      <c r="A28" s="1"/>
    </row>
    <row r="29" ht="15">
      <c r="A29" s="1"/>
    </row>
    <row r="30" ht="12.75">
      <c r="A30" s="352"/>
    </row>
    <row r="31" ht="12.75">
      <c r="A31" s="352"/>
    </row>
    <row r="32" ht="12.75">
      <c r="A32" s="352"/>
    </row>
    <row r="33" ht="12.75">
      <c r="A33" s="352"/>
    </row>
  </sheetData>
  <sheetProtection/>
  <mergeCells count="1">
    <mergeCell ref="A30:A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8"/>
  <sheetViews>
    <sheetView showGridLines="0" zoomScalePageLayoutView="0" workbookViewId="0" topLeftCell="A218">
      <selection activeCell="A218" sqref="A218"/>
    </sheetView>
  </sheetViews>
  <sheetFormatPr defaultColWidth="11.421875" defaultRowHeight="12.75"/>
  <cols>
    <col min="1" max="1" width="39.421875" style="0" customWidth="1"/>
  </cols>
  <sheetData>
    <row r="1" ht="15.75">
      <c r="A1" s="3" t="s">
        <v>30</v>
      </c>
    </row>
    <row r="2" spans="1:3" ht="16.5" thickBot="1">
      <c r="A2" s="3" t="s">
        <v>54</v>
      </c>
      <c r="B2" s="47" t="s">
        <v>98</v>
      </c>
      <c r="C2" s="87"/>
    </row>
    <row r="3" spans="1:6" ht="51.75" thickBot="1">
      <c r="A3" s="51"/>
      <c r="B3" s="56" t="s">
        <v>0</v>
      </c>
      <c r="C3" s="57" t="s">
        <v>42</v>
      </c>
      <c r="D3" s="57" t="s">
        <v>1</v>
      </c>
      <c r="E3" s="57" t="s">
        <v>2</v>
      </c>
      <c r="F3" s="58" t="s">
        <v>43</v>
      </c>
    </row>
    <row r="4" spans="1:6" ht="12.75">
      <c r="A4" s="50" t="s">
        <v>44</v>
      </c>
      <c r="B4" s="59">
        <v>29763</v>
      </c>
      <c r="C4" s="59">
        <v>1143</v>
      </c>
      <c r="D4" s="59">
        <v>132</v>
      </c>
      <c r="E4" s="59">
        <v>15</v>
      </c>
      <c r="F4" s="60">
        <v>14</v>
      </c>
    </row>
    <row r="5" spans="1:6" ht="12.75">
      <c r="A5" s="48" t="s">
        <v>45</v>
      </c>
      <c r="B5" s="52">
        <v>11424</v>
      </c>
      <c r="C5" s="52">
        <v>645</v>
      </c>
      <c r="D5" s="52">
        <v>100</v>
      </c>
      <c r="E5" s="52">
        <v>20</v>
      </c>
      <c r="F5" s="53">
        <v>6</v>
      </c>
    </row>
    <row r="6" spans="1:6" ht="12.75">
      <c r="A6" s="48" t="s">
        <v>46</v>
      </c>
      <c r="B6" s="52">
        <v>129429</v>
      </c>
      <c r="C6" s="52">
        <v>5953</v>
      </c>
      <c r="D6" s="52">
        <v>648</v>
      </c>
      <c r="E6" s="52">
        <v>75</v>
      </c>
      <c r="F6" s="53">
        <v>48</v>
      </c>
    </row>
    <row r="7" spans="1:6" ht="12.75">
      <c r="A7" s="48" t="s">
        <v>47</v>
      </c>
      <c r="B7" s="52">
        <v>47547</v>
      </c>
      <c r="C7" s="52">
        <v>2902</v>
      </c>
      <c r="D7" s="52">
        <v>295</v>
      </c>
      <c r="E7" s="52">
        <v>27</v>
      </c>
      <c r="F7" s="53">
        <v>20</v>
      </c>
    </row>
    <row r="8" spans="1:6" ht="12.75">
      <c r="A8" s="48" t="s">
        <v>48</v>
      </c>
      <c r="B8" s="52">
        <v>333655</v>
      </c>
      <c r="C8" s="52">
        <v>18142</v>
      </c>
      <c r="D8" s="52">
        <v>2072</v>
      </c>
      <c r="E8" s="52">
        <v>367</v>
      </c>
      <c r="F8" s="53">
        <v>151</v>
      </c>
    </row>
    <row r="9" spans="1:6" ht="12.75">
      <c r="A9" s="48" t="s">
        <v>49</v>
      </c>
      <c r="B9" s="52">
        <v>103439</v>
      </c>
      <c r="C9" s="52">
        <v>4632</v>
      </c>
      <c r="D9" s="52">
        <v>429</v>
      </c>
      <c r="E9" s="52">
        <v>40</v>
      </c>
      <c r="F9" s="53">
        <v>42</v>
      </c>
    </row>
    <row r="10" spans="1:6" ht="12.75">
      <c r="A10" s="48" t="s">
        <v>11</v>
      </c>
      <c r="B10" s="52">
        <v>63050</v>
      </c>
      <c r="C10" s="52">
        <v>2217</v>
      </c>
      <c r="D10" s="52">
        <v>220</v>
      </c>
      <c r="E10" s="52">
        <v>22</v>
      </c>
      <c r="F10" s="53">
        <v>13</v>
      </c>
    </row>
    <row r="11" spans="1:6" ht="12.75">
      <c r="A11" s="48" t="s">
        <v>50</v>
      </c>
      <c r="B11" s="52">
        <v>114294</v>
      </c>
      <c r="C11" s="52">
        <v>6034</v>
      </c>
      <c r="D11" s="52">
        <v>761</v>
      </c>
      <c r="E11" s="52">
        <v>73</v>
      </c>
      <c r="F11" s="53">
        <v>69</v>
      </c>
    </row>
    <row r="12" spans="1:6" ht="12.75">
      <c r="A12" s="48" t="s">
        <v>51</v>
      </c>
      <c r="B12" s="52">
        <v>19116</v>
      </c>
      <c r="C12" s="52">
        <v>1331</v>
      </c>
      <c r="D12" s="52">
        <v>186</v>
      </c>
      <c r="E12" s="52">
        <v>21</v>
      </c>
      <c r="F12" s="53">
        <v>13</v>
      </c>
    </row>
    <row r="13" spans="1:6" ht="12.75">
      <c r="A13" s="48" t="s">
        <v>52</v>
      </c>
      <c r="B13" s="52">
        <v>642238</v>
      </c>
      <c r="C13" s="52">
        <v>30795</v>
      </c>
      <c r="D13" s="52">
        <v>3610</v>
      </c>
      <c r="E13" s="52">
        <v>371</v>
      </c>
      <c r="F13" s="53">
        <v>289</v>
      </c>
    </row>
    <row r="14" spans="1:6" ht="12.75">
      <c r="A14" s="48" t="s">
        <v>53</v>
      </c>
      <c r="B14" s="85">
        <v>1</v>
      </c>
      <c r="C14" s="85">
        <v>0</v>
      </c>
      <c r="D14" s="85">
        <v>0</v>
      </c>
      <c r="E14" s="85">
        <v>0</v>
      </c>
      <c r="F14" s="86">
        <v>0</v>
      </c>
    </row>
    <row r="15" spans="1:6" ht="13.5" thickBot="1">
      <c r="A15" s="49" t="s">
        <v>55</v>
      </c>
      <c r="B15" s="54">
        <v>1493956</v>
      </c>
      <c r="C15" s="54">
        <v>73794</v>
      </c>
      <c r="D15" s="54">
        <v>8453</v>
      </c>
      <c r="E15" s="54">
        <v>1031</v>
      </c>
      <c r="F15" s="54">
        <v>665</v>
      </c>
    </row>
    <row r="16" spans="1:6" ht="13.5" thickBot="1">
      <c r="A16" s="82" t="s">
        <v>60</v>
      </c>
      <c r="B16" s="80">
        <f>+B10/B15</f>
        <v>0.04220338483864317</v>
      </c>
      <c r="C16" s="80">
        <f>+C10/C15</f>
        <v>0.03004309293438491</v>
      </c>
      <c r="D16" s="80">
        <f>+D10/D15</f>
        <v>0.02602626286525494</v>
      </c>
      <c r="E16" s="80">
        <f>+E10/E15</f>
        <v>0.02133850630455868</v>
      </c>
      <c r="F16" s="81">
        <f>+F10/F15</f>
        <v>0.019548872180451128</v>
      </c>
    </row>
    <row r="19" ht="15.75">
      <c r="A19" s="3" t="s">
        <v>30</v>
      </c>
    </row>
    <row r="20" spans="1:3" ht="16.5" thickBot="1">
      <c r="A20" s="3" t="s">
        <v>54</v>
      </c>
      <c r="B20" s="47" t="s">
        <v>100</v>
      </c>
      <c r="C20" s="87"/>
    </row>
    <row r="21" spans="1:6" ht="51.75" thickBot="1">
      <c r="A21" s="51"/>
      <c r="B21" s="56" t="s">
        <v>0</v>
      </c>
      <c r="C21" s="57" t="s">
        <v>42</v>
      </c>
      <c r="D21" s="57" t="s">
        <v>1</v>
      </c>
      <c r="E21" s="57" t="s">
        <v>2</v>
      </c>
      <c r="F21" s="58" t="s">
        <v>43</v>
      </c>
    </row>
    <row r="22" spans="1:6" ht="12.75">
      <c r="A22" s="50" t="s">
        <v>44</v>
      </c>
      <c r="B22" s="59">
        <v>26125</v>
      </c>
      <c r="C22" s="59">
        <v>1065</v>
      </c>
      <c r="D22" s="59">
        <v>133</v>
      </c>
      <c r="E22" s="59">
        <v>15</v>
      </c>
      <c r="F22" s="60">
        <v>16</v>
      </c>
    </row>
    <row r="23" spans="1:6" ht="12.75">
      <c r="A23" s="48" t="s">
        <v>45</v>
      </c>
      <c r="B23" s="52">
        <v>13473</v>
      </c>
      <c r="C23" s="52">
        <v>782</v>
      </c>
      <c r="D23" s="52">
        <v>121</v>
      </c>
      <c r="E23" s="52">
        <v>15</v>
      </c>
      <c r="F23" s="53">
        <v>5</v>
      </c>
    </row>
    <row r="24" spans="1:6" ht="12.75">
      <c r="A24" s="48" t="s">
        <v>46</v>
      </c>
      <c r="B24" s="52">
        <v>117955</v>
      </c>
      <c r="C24" s="52">
        <v>5560</v>
      </c>
      <c r="D24" s="52">
        <v>549</v>
      </c>
      <c r="E24" s="52">
        <v>68</v>
      </c>
      <c r="F24" s="53">
        <v>46</v>
      </c>
    </row>
    <row r="25" spans="1:6" ht="12.75">
      <c r="A25" s="48" t="s">
        <v>47</v>
      </c>
      <c r="B25" s="52">
        <v>40105</v>
      </c>
      <c r="C25" s="52">
        <v>2486</v>
      </c>
      <c r="D25" s="52">
        <v>249</v>
      </c>
      <c r="E25" s="52">
        <v>26</v>
      </c>
      <c r="F25" s="53">
        <v>16</v>
      </c>
    </row>
    <row r="26" spans="1:6" ht="12.75">
      <c r="A26" s="48" t="s">
        <v>48</v>
      </c>
      <c r="B26" s="52">
        <v>283911</v>
      </c>
      <c r="C26" s="52">
        <v>15331</v>
      </c>
      <c r="D26" s="52">
        <v>1814</v>
      </c>
      <c r="E26" s="52">
        <v>221</v>
      </c>
      <c r="F26" s="53">
        <v>155</v>
      </c>
    </row>
    <row r="27" spans="1:6" ht="12.75">
      <c r="A27" s="48" t="s">
        <v>49</v>
      </c>
      <c r="B27" s="52">
        <v>75438</v>
      </c>
      <c r="C27" s="52">
        <v>3208</v>
      </c>
      <c r="D27" s="52">
        <v>296</v>
      </c>
      <c r="E27" s="52">
        <v>18</v>
      </c>
      <c r="F27" s="53">
        <v>27</v>
      </c>
    </row>
    <row r="28" spans="1:6" ht="12.75">
      <c r="A28" s="48" t="s">
        <v>11</v>
      </c>
      <c r="B28" s="52">
        <v>53973</v>
      </c>
      <c r="C28" s="52">
        <v>2163</v>
      </c>
      <c r="D28" s="52">
        <v>241</v>
      </c>
      <c r="E28" s="52">
        <v>25</v>
      </c>
      <c r="F28" s="53">
        <v>18</v>
      </c>
    </row>
    <row r="29" spans="1:6" ht="12.75">
      <c r="A29" s="48" t="s">
        <v>50</v>
      </c>
      <c r="B29" s="52">
        <v>117263</v>
      </c>
      <c r="C29" s="52">
        <v>6144</v>
      </c>
      <c r="D29" s="52">
        <v>784</v>
      </c>
      <c r="E29" s="52">
        <v>91</v>
      </c>
      <c r="F29" s="53">
        <v>76</v>
      </c>
    </row>
    <row r="30" spans="1:6" ht="12.75">
      <c r="A30" s="48" t="s">
        <v>51</v>
      </c>
      <c r="B30" s="52">
        <v>15452</v>
      </c>
      <c r="C30" s="52">
        <v>998</v>
      </c>
      <c r="D30" s="52">
        <v>150</v>
      </c>
      <c r="E30" s="52">
        <v>14</v>
      </c>
      <c r="F30" s="53">
        <v>10</v>
      </c>
    </row>
    <row r="31" spans="1:6" ht="12.75">
      <c r="A31" s="48" t="s">
        <v>52</v>
      </c>
      <c r="B31" s="52">
        <v>563855</v>
      </c>
      <c r="C31" s="52">
        <v>26669</v>
      </c>
      <c r="D31" s="52">
        <v>3069</v>
      </c>
      <c r="E31" s="52">
        <v>327</v>
      </c>
      <c r="F31" s="53">
        <v>216</v>
      </c>
    </row>
    <row r="32" spans="1:6" ht="12.75">
      <c r="A32" s="48" t="s">
        <v>53</v>
      </c>
      <c r="B32" s="85">
        <v>0</v>
      </c>
      <c r="C32" s="85">
        <v>0</v>
      </c>
      <c r="D32" s="85">
        <v>0</v>
      </c>
      <c r="E32" s="85">
        <v>0</v>
      </c>
      <c r="F32" s="86">
        <v>0</v>
      </c>
    </row>
    <row r="33" spans="1:6" ht="13.5" thickBot="1">
      <c r="A33" s="49" t="s">
        <v>55</v>
      </c>
      <c r="B33" s="54">
        <v>1307550</v>
      </c>
      <c r="C33" s="54">
        <v>64406</v>
      </c>
      <c r="D33" s="54">
        <v>7406</v>
      </c>
      <c r="E33" s="54">
        <v>820</v>
      </c>
      <c r="F33" s="54">
        <v>585</v>
      </c>
    </row>
    <row r="34" spans="1:6" ht="13.5" thickBot="1">
      <c r="A34" s="82" t="s">
        <v>60</v>
      </c>
      <c r="B34" s="80">
        <f>+B28/B33</f>
        <v>0.04127796260181255</v>
      </c>
      <c r="C34" s="80">
        <f>+C28/C33</f>
        <v>0.03358382759370245</v>
      </c>
      <c r="D34" s="80">
        <f>+D28/D33</f>
        <v>0.0325411828247367</v>
      </c>
      <c r="E34" s="80">
        <f>+E28/E33</f>
        <v>0.03048780487804878</v>
      </c>
      <c r="F34" s="81">
        <f>+F28/F33</f>
        <v>0.03076923076923077</v>
      </c>
    </row>
    <row r="36" ht="15.75">
      <c r="A36" s="3" t="s">
        <v>30</v>
      </c>
    </row>
    <row r="37" spans="1:3" ht="16.5" thickBot="1">
      <c r="A37" s="3" t="s">
        <v>54</v>
      </c>
      <c r="B37" s="47" t="s">
        <v>101</v>
      </c>
      <c r="C37" s="87"/>
    </row>
    <row r="38" spans="1:6" ht="51.75" thickBot="1">
      <c r="A38" s="51"/>
      <c r="B38" s="56" t="s">
        <v>0</v>
      </c>
      <c r="C38" s="57" t="s">
        <v>42</v>
      </c>
      <c r="D38" s="57" t="s">
        <v>1</v>
      </c>
      <c r="E38" s="57" t="s">
        <v>2</v>
      </c>
      <c r="F38" s="58" t="s">
        <v>43</v>
      </c>
    </row>
    <row r="39" spans="1:6" ht="12.75">
      <c r="A39" s="50" t="s">
        <v>44</v>
      </c>
      <c r="B39" s="59">
        <v>26257</v>
      </c>
      <c r="C39" s="59">
        <v>1185</v>
      </c>
      <c r="D39" s="59">
        <v>146</v>
      </c>
      <c r="E39" s="59">
        <v>15</v>
      </c>
      <c r="F39" s="60">
        <v>16</v>
      </c>
    </row>
    <row r="40" spans="1:6" ht="12.75">
      <c r="A40" s="48" t="s">
        <v>45</v>
      </c>
      <c r="B40" s="52">
        <v>13565</v>
      </c>
      <c r="C40" s="52">
        <v>874</v>
      </c>
      <c r="D40" s="52">
        <v>118</v>
      </c>
      <c r="E40" s="52">
        <v>28</v>
      </c>
      <c r="F40" s="53">
        <v>10</v>
      </c>
    </row>
    <row r="41" spans="1:6" ht="12.75">
      <c r="A41" s="48" t="s">
        <v>46</v>
      </c>
      <c r="B41" s="52">
        <v>136416</v>
      </c>
      <c r="C41" s="52">
        <v>6727</v>
      </c>
      <c r="D41" s="52">
        <v>692</v>
      </c>
      <c r="E41" s="52">
        <v>66</v>
      </c>
      <c r="F41" s="53">
        <v>62</v>
      </c>
    </row>
    <row r="42" spans="1:6" ht="12.75">
      <c r="A42" s="48" t="s">
        <v>47</v>
      </c>
      <c r="B42" s="52">
        <v>53797</v>
      </c>
      <c r="C42" s="52">
        <v>3588</v>
      </c>
      <c r="D42" s="52">
        <v>345</v>
      </c>
      <c r="E42" s="52">
        <v>37</v>
      </c>
      <c r="F42" s="53">
        <v>27</v>
      </c>
    </row>
    <row r="43" spans="1:6" ht="12.75">
      <c r="A43" s="48" t="s">
        <v>48</v>
      </c>
      <c r="B43" s="52">
        <v>498272</v>
      </c>
      <c r="C43" s="52">
        <v>28175</v>
      </c>
      <c r="D43" s="52">
        <v>3210</v>
      </c>
      <c r="E43" s="52">
        <v>487</v>
      </c>
      <c r="F43" s="53">
        <v>208</v>
      </c>
    </row>
    <row r="44" spans="1:6" ht="12.75">
      <c r="A44" s="48" t="s">
        <v>49</v>
      </c>
      <c r="B44" s="52">
        <v>95001</v>
      </c>
      <c r="C44" s="52">
        <v>4405</v>
      </c>
      <c r="D44" s="52">
        <v>388</v>
      </c>
      <c r="E44" s="52">
        <v>31</v>
      </c>
      <c r="F44" s="53">
        <v>29</v>
      </c>
    </row>
    <row r="45" spans="1:6" ht="12.75">
      <c r="A45" s="48" t="s">
        <v>11</v>
      </c>
      <c r="B45" s="52">
        <v>116444</v>
      </c>
      <c r="C45" s="52">
        <v>5305</v>
      </c>
      <c r="D45" s="52">
        <v>596</v>
      </c>
      <c r="E45" s="52">
        <v>49</v>
      </c>
      <c r="F45" s="53">
        <v>47</v>
      </c>
    </row>
    <row r="46" spans="1:6" ht="12.75">
      <c r="A46" s="48" t="s">
        <v>50</v>
      </c>
      <c r="B46" s="52">
        <v>132336</v>
      </c>
      <c r="C46" s="52">
        <v>6695</v>
      </c>
      <c r="D46" s="52">
        <v>729</v>
      </c>
      <c r="E46" s="52">
        <v>75</v>
      </c>
      <c r="F46" s="53">
        <v>70</v>
      </c>
    </row>
    <row r="47" spans="1:6" ht="12.75">
      <c r="A47" s="48" t="s">
        <v>51</v>
      </c>
      <c r="B47" s="52">
        <v>17872</v>
      </c>
      <c r="C47" s="52">
        <v>1233</v>
      </c>
      <c r="D47" s="52">
        <v>135</v>
      </c>
      <c r="E47" s="52">
        <v>17</v>
      </c>
      <c r="F47" s="53">
        <v>14</v>
      </c>
    </row>
    <row r="48" spans="1:6" ht="12.75">
      <c r="A48" s="48" t="s">
        <v>52</v>
      </c>
      <c r="B48" s="52">
        <v>668356</v>
      </c>
      <c r="C48" s="52">
        <v>32730</v>
      </c>
      <c r="D48" s="52">
        <v>3716</v>
      </c>
      <c r="E48" s="52">
        <v>365</v>
      </c>
      <c r="F48" s="53">
        <v>276</v>
      </c>
    </row>
    <row r="49" spans="1:6" ht="12.75">
      <c r="A49" s="48" t="s">
        <v>53</v>
      </c>
      <c r="B49" s="52">
        <v>1</v>
      </c>
      <c r="C49" s="85">
        <v>0</v>
      </c>
      <c r="D49" s="52">
        <v>0</v>
      </c>
      <c r="E49" s="52">
        <v>0</v>
      </c>
      <c r="F49" s="53">
        <v>0</v>
      </c>
    </row>
    <row r="50" spans="1:6" ht="13.5" thickBot="1">
      <c r="A50" s="49" t="s">
        <v>55</v>
      </c>
      <c r="B50" s="54">
        <v>1758317</v>
      </c>
      <c r="C50" s="54">
        <v>90917</v>
      </c>
      <c r="D50" s="54">
        <v>10075</v>
      </c>
      <c r="E50" s="54">
        <v>1170</v>
      </c>
      <c r="F50" s="55">
        <v>759</v>
      </c>
    </row>
    <row r="51" spans="1:6" ht="13.5" thickBot="1">
      <c r="A51" s="82" t="s">
        <v>60</v>
      </c>
      <c r="B51" s="80">
        <f>+B45/B50</f>
        <v>0.06622469099712965</v>
      </c>
      <c r="C51" s="80">
        <f>+C45/C50</f>
        <v>0.05834992355665057</v>
      </c>
      <c r="D51" s="80">
        <f>+D45/D50</f>
        <v>0.05915632754342432</v>
      </c>
      <c r="E51" s="80">
        <f>+E45/E50</f>
        <v>0.04188034188034188</v>
      </c>
      <c r="F51" s="81">
        <f>+F45/F50</f>
        <v>0.061923583662714096</v>
      </c>
    </row>
    <row r="53" ht="15.75">
      <c r="A53" s="3" t="s">
        <v>30</v>
      </c>
    </row>
    <row r="54" spans="1:3" ht="16.5" thickBot="1">
      <c r="A54" s="3" t="s">
        <v>54</v>
      </c>
      <c r="B54" s="47" t="s">
        <v>103</v>
      </c>
      <c r="C54" s="87"/>
    </row>
    <row r="55" spans="1:6" ht="51.75" thickBot="1">
      <c r="A55" s="51"/>
      <c r="B55" s="56" t="s">
        <v>0</v>
      </c>
      <c r="C55" s="57" t="s">
        <v>42</v>
      </c>
      <c r="D55" s="57" t="s">
        <v>1</v>
      </c>
      <c r="E55" s="57" t="s">
        <v>2</v>
      </c>
      <c r="F55" s="58" t="s">
        <v>43</v>
      </c>
    </row>
    <row r="56" spans="1:6" ht="12.75">
      <c r="A56" s="50" t="s">
        <v>44</v>
      </c>
      <c r="B56" s="59">
        <v>24403</v>
      </c>
      <c r="C56" s="59">
        <v>983</v>
      </c>
      <c r="D56" s="59">
        <v>150</v>
      </c>
      <c r="E56" s="59">
        <v>15</v>
      </c>
      <c r="F56" s="60">
        <v>32</v>
      </c>
    </row>
    <row r="57" spans="1:6" ht="12.75">
      <c r="A57" s="48" t="s">
        <v>45</v>
      </c>
      <c r="B57" s="52">
        <v>14459</v>
      </c>
      <c r="C57" s="52">
        <v>812</v>
      </c>
      <c r="D57" s="52">
        <v>191</v>
      </c>
      <c r="E57" s="52">
        <v>42</v>
      </c>
      <c r="F57" s="53">
        <v>15</v>
      </c>
    </row>
    <row r="58" spans="1:6" ht="12.75">
      <c r="A58" s="48" t="s">
        <v>46</v>
      </c>
      <c r="B58" s="52">
        <v>126129</v>
      </c>
      <c r="C58" s="52">
        <v>5862</v>
      </c>
      <c r="D58" s="52">
        <v>575</v>
      </c>
      <c r="E58" s="52">
        <v>62</v>
      </c>
      <c r="F58" s="53">
        <v>49</v>
      </c>
    </row>
    <row r="59" spans="1:6" ht="12.75">
      <c r="A59" s="48" t="s">
        <v>47</v>
      </c>
      <c r="B59" s="52">
        <v>45346</v>
      </c>
      <c r="C59" s="52">
        <v>2886</v>
      </c>
      <c r="D59" s="52">
        <v>281</v>
      </c>
      <c r="E59" s="52">
        <v>30</v>
      </c>
      <c r="F59" s="53">
        <v>16</v>
      </c>
    </row>
    <row r="60" spans="1:6" ht="12.75">
      <c r="A60" s="48" t="s">
        <v>48</v>
      </c>
      <c r="B60" s="52">
        <v>449029</v>
      </c>
      <c r="C60" s="52">
        <v>28560</v>
      </c>
      <c r="D60" s="52">
        <v>3635</v>
      </c>
      <c r="E60" s="52">
        <v>958</v>
      </c>
      <c r="F60" s="53">
        <v>272</v>
      </c>
    </row>
    <row r="61" spans="1:6" ht="12.75">
      <c r="A61" s="48" t="s">
        <v>49</v>
      </c>
      <c r="B61" s="52">
        <v>97840</v>
      </c>
      <c r="C61" s="52">
        <v>4386</v>
      </c>
      <c r="D61" s="52">
        <v>407</v>
      </c>
      <c r="E61" s="52">
        <v>32</v>
      </c>
      <c r="F61" s="53">
        <v>40</v>
      </c>
    </row>
    <row r="62" spans="1:6" ht="12.75">
      <c r="A62" s="48" t="s">
        <v>11</v>
      </c>
      <c r="B62" s="52">
        <v>94488</v>
      </c>
      <c r="C62" s="52">
        <v>3979</v>
      </c>
      <c r="D62" s="52">
        <v>363</v>
      </c>
      <c r="E62" s="52">
        <v>36</v>
      </c>
      <c r="F62" s="53">
        <v>21</v>
      </c>
    </row>
    <row r="63" spans="1:6" ht="12.75">
      <c r="A63" s="48" t="s">
        <v>50</v>
      </c>
      <c r="B63" s="52">
        <v>116657</v>
      </c>
      <c r="C63" s="52">
        <v>6297</v>
      </c>
      <c r="D63" s="52">
        <v>774</v>
      </c>
      <c r="E63" s="52">
        <v>96</v>
      </c>
      <c r="F63" s="53">
        <v>72</v>
      </c>
    </row>
    <row r="64" spans="1:6" ht="12.75">
      <c r="A64" s="48" t="s">
        <v>51</v>
      </c>
      <c r="B64" s="52">
        <v>18560</v>
      </c>
      <c r="C64" s="52">
        <v>1347</v>
      </c>
      <c r="D64" s="52">
        <v>179</v>
      </c>
      <c r="E64" s="52">
        <v>26</v>
      </c>
      <c r="F64" s="53">
        <v>22</v>
      </c>
    </row>
    <row r="65" spans="1:6" ht="12.75">
      <c r="A65" s="48" t="s">
        <v>52</v>
      </c>
      <c r="B65" s="52">
        <v>626119</v>
      </c>
      <c r="C65" s="52">
        <v>30502</v>
      </c>
      <c r="D65" s="52">
        <v>3484</v>
      </c>
      <c r="E65" s="52">
        <v>369</v>
      </c>
      <c r="F65" s="53">
        <v>267</v>
      </c>
    </row>
    <row r="66" spans="1:6" ht="12.75">
      <c r="A66" s="48" t="s">
        <v>53</v>
      </c>
      <c r="B66" s="52"/>
      <c r="C66" s="85"/>
      <c r="D66" s="52"/>
      <c r="E66" s="52"/>
      <c r="F66" s="53"/>
    </row>
    <row r="67" spans="1:6" ht="13.5" thickBot="1">
      <c r="A67" s="49" t="s">
        <v>55</v>
      </c>
      <c r="B67" s="54">
        <v>1613030</v>
      </c>
      <c r="C67" s="54">
        <v>85614</v>
      </c>
      <c r="D67" s="54">
        <v>10039</v>
      </c>
      <c r="E67" s="54">
        <v>1666</v>
      </c>
      <c r="F67" s="55">
        <v>806</v>
      </c>
    </row>
    <row r="68" spans="1:6" ht="13.5" thickBot="1">
      <c r="A68" s="82" t="s">
        <v>60</v>
      </c>
      <c r="B68" s="80">
        <f>+B62/B67</f>
        <v>0.058577955772676264</v>
      </c>
      <c r="C68" s="80">
        <f>+C62/C67</f>
        <v>0.0464760436377228</v>
      </c>
      <c r="D68" s="80">
        <f>+D62/D67</f>
        <v>0.03615897997808547</v>
      </c>
      <c r="E68" s="80">
        <f>+E62/E67</f>
        <v>0.021608643457382955</v>
      </c>
      <c r="F68" s="81">
        <f>+F62/F67</f>
        <v>0.026054590570719603</v>
      </c>
    </row>
    <row r="70" ht="15.75">
      <c r="A70" s="3" t="s">
        <v>30</v>
      </c>
    </row>
    <row r="71" spans="1:3" ht="16.5" thickBot="1">
      <c r="A71" s="3" t="s">
        <v>54</v>
      </c>
      <c r="B71" s="47" t="s">
        <v>128</v>
      </c>
      <c r="C71" s="87"/>
    </row>
    <row r="72" spans="1:6" ht="51.75" thickBot="1">
      <c r="A72" s="51"/>
      <c r="B72" s="56" t="s">
        <v>0</v>
      </c>
      <c r="C72" s="57" t="s">
        <v>42</v>
      </c>
      <c r="D72" s="57" t="s">
        <v>1</v>
      </c>
      <c r="E72" s="57" t="s">
        <v>2</v>
      </c>
      <c r="F72" s="58" t="s">
        <v>43</v>
      </c>
    </row>
    <row r="73" spans="1:6" ht="12.75">
      <c r="A73" s="50" t="s">
        <v>44</v>
      </c>
      <c r="B73" s="59">
        <v>26302</v>
      </c>
      <c r="C73" s="59">
        <v>1113</v>
      </c>
      <c r="D73" s="59">
        <v>123</v>
      </c>
      <c r="E73" s="59">
        <v>14</v>
      </c>
      <c r="F73" s="60">
        <v>14</v>
      </c>
    </row>
    <row r="74" spans="1:6" ht="12.75">
      <c r="A74" s="48" t="s">
        <v>45</v>
      </c>
      <c r="B74" s="52">
        <v>14580</v>
      </c>
      <c r="C74" s="52">
        <v>719</v>
      </c>
      <c r="D74" s="52">
        <v>102</v>
      </c>
      <c r="E74" s="52">
        <v>6</v>
      </c>
      <c r="F74" s="53">
        <v>14</v>
      </c>
    </row>
    <row r="75" spans="1:6" ht="12.75">
      <c r="A75" s="48" t="s">
        <v>46</v>
      </c>
      <c r="B75" s="52">
        <v>125658</v>
      </c>
      <c r="C75" s="52">
        <v>5933</v>
      </c>
      <c r="D75" s="52">
        <v>617</v>
      </c>
      <c r="E75" s="52">
        <v>70</v>
      </c>
      <c r="F75" s="53">
        <v>42</v>
      </c>
    </row>
    <row r="76" spans="1:6" ht="12.75">
      <c r="A76" s="48" t="s">
        <v>47</v>
      </c>
      <c r="B76" s="52">
        <v>43457</v>
      </c>
      <c r="C76" s="52">
        <v>2723</v>
      </c>
      <c r="D76" s="52">
        <v>258</v>
      </c>
      <c r="E76" s="52">
        <v>32</v>
      </c>
      <c r="F76" s="53">
        <v>22</v>
      </c>
    </row>
    <row r="77" spans="1:6" ht="12.75">
      <c r="A77" s="48" t="s">
        <v>48</v>
      </c>
      <c r="B77" s="52">
        <v>320720</v>
      </c>
      <c r="C77" s="52">
        <v>17737</v>
      </c>
      <c r="D77" s="52">
        <v>2091</v>
      </c>
      <c r="E77" s="52">
        <v>320</v>
      </c>
      <c r="F77" s="53">
        <v>159</v>
      </c>
    </row>
    <row r="78" spans="1:6" ht="12.75">
      <c r="A78" s="48" t="s">
        <v>49</v>
      </c>
      <c r="B78" s="52">
        <v>88174</v>
      </c>
      <c r="C78" s="52">
        <v>4254</v>
      </c>
      <c r="D78" s="52">
        <v>390</v>
      </c>
      <c r="E78" s="52">
        <v>46</v>
      </c>
      <c r="F78" s="53">
        <v>31</v>
      </c>
    </row>
    <row r="79" spans="1:6" ht="12.75">
      <c r="A79" s="48" t="s">
        <v>11</v>
      </c>
      <c r="B79" s="52">
        <v>66761</v>
      </c>
      <c r="C79" s="52">
        <v>2457</v>
      </c>
      <c r="D79" s="52">
        <v>235</v>
      </c>
      <c r="E79" s="52">
        <v>27</v>
      </c>
      <c r="F79" s="53">
        <v>12</v>
      </c>
    </row>
    <row r="80" spans="1:6" ht="12.75">
      <c r="A80" s="48" t="s">
        <v>50</v>
      </c>
      <c r="B80" s="52">
        <v>114509</v>
      </c>
      <c r="C80" s="52">
        <v>6160</v>
      </c>
      <c r="D80" s="52">
        <v>781</v>
      </c>
      <c r="E80" s="52">
        <v>84</v>
      </c>
      <c r="F80" s="53">
        <v>68</v>
      </c>
    </row>
    <row r="81" spans="1:6" ht="12.75">
      <c r="A81" s="48" t="s">
        <v>51</v>
      </c>
      <c r="B81" s="52">
        <v>21071</v>
      </c>
      <c r="C81" s="52">
        <v>1537</v>
      </c>
      <c r="D81" s="52">
        <v>190</v>
      </c>
      <c r="E81" s="52">
        <v>28</v>
      </c>
      <c r="F81" s="53">
        <v>17</v>
      </c>
    </row>
    <row r="82" spans="1:6" ht="12.75">
      <c r="A82" s="48" t="s">
        <v>52</v>
      </c>
      <c r="B82" s="52">
        <v>641095</v>
      </c>
      <c r="C82" s="52">
        <v>30907</v>
      </c>
      <c r="D82" s="52">
        <v>3719</v>
      </c>
      <c r="E82" s="52">
        <v>388</v>
      </c>
      <c r="F82" s="53">
        <v>313</v>
      </c>
    </row>
    <row r="83" spans="1:6" ht="12.75">
      <c r="A83" s="48" t="s">
        <v>53</v>
      </c>
      <c r="B83" s="85">
        <v>0</v>
      </c>
      <c r="C83" s="85">
        <v>0</v>
      </c>
      <c r="D83" s="85">
        <v>0</v>
      </c>
      <c r="E83" s="85">
        <v>0</v>
      </c>
      <c r="F83" s="86">
        <v>0</v>
      </c>
    </row>
    <row r="84" spans="1:6" ht="13.5" thickBot="1">
      <c r="A84" s="49" t="s">
        <v>55</v>
      </c>
      <c r="B84" s="54">
        <v>1462327</v>
      </c>
      <c r="C84" s="54">
        <v>73540</v>
      </c>
      <c r="D84" s="54">
        <v>8506</v>
      </c>
      <c r="E84" s="54">
        <v>1015</v>
      </c>
      <c r="F84" s="55">
        <v>692</v>
      </c>
    </row>
    <row r="85" spans="1:6" ht="13.5" thickBot="1">
      <c r="A85" s="82" t="s">
        <v>60</v>
      </c>
      <c r="B85" s="80">
        <f>IF(ISERROR(B79/B84),0,(B79/B84))</f>
        <v>0.04565394744130417</v>
      </c>
      <c r="C85" s="80">
        <f>IF(ISERROR(C79/C84),0,(C79/C84))</f>
        <v>0.03341038890399783</v>
      </c>
      <c r="D85" s="80">
        <f>IF(ISERROR(D79/D84),0,(D79/D84))</f>
        <v>0.027627557018575125</v>
      </c>
      <c r="E85" s="80">
        <f>IF(ISERROR(E79/E84),0,(E79/E84))</f>
        <v>0.026600985221674877</v>
      </c>
      <c r="F85" s="81">
        <f>IF(ISERROR(F79/F84),0,(F79/F84))</f>
        <v>0.017341040462427744</v>
      </c>
    </row>
    <row r="87" ht="15.75">
      <c r="A87" s="3" t="s">
        <v>30</v>
      </c>
    </row>
    <row r="88" spans="1:3" ht="16.5" thickBot="1">
      <c r="A88" s="3" t="s">
        <v>54</v>
      </c>
      <c r="B88" s="47" t="s">
        <v>129</v>
      </c>
      <c r="C88" s="87"/>
    </row>
    <row r="89" spans="1:6" ht="51.75" thickBot="1">
      <c r="A89" s="51"/>
      <c r="B89" s="56" t="s">
        <v>0</v>
      </c>
      <c r="C89" s="57" t="s">
        <v>42</v>
      </c>
      <c r="D89" s="57" t="s">
        <v>1</v>
      </c>
      <c r="E89" s="57" t="s">
        <v>2</v>
      </c>
      <c r="F89" s="58" t="s">
        <v>43</v>
      </c>
    </row>
    <row r="90" spans="1:6" ht="12.75">
      <c r="A90" s="50" t="s">
        <v>44</v>
      </c>
      <c r="B90" s="59">
        <v>24942</v>
      </c>
      <c r="C90" s="59">
        <v>1074</v>
      </c>
      <c r="D90" s="59">
        <v>96</v>
      </c>
      <c r="E90" s="59">
        <v>8</v>
      </c>
      <c r="F90" s="60">
        <v>15</v>
      </c>
    </row>
    <row r="91" spans="1:6" ht="12.75">
      <c r="A91" s="48" t="s">
        <v>45</v>
      </c>
      <c r="B91" s="52">
        <v>13809</v>
      </c>
      <c r="C91" s="52">
        <v>733</v>
      </c>
      <c r="D91" s="52">
        <v>110</v>
      </c>
      <c r="E91" s="52">
        <v>7</v>
      </c>
      <c r="F91" s="53">
        <v>9</v>
      </c>
    </row>
    <row r="92" spans="1:6" ht="12.75">
      <c r="A92" s="48" t="s">
        <v>46</v>
      </c>
      <c r="B92" s="52">
        <v>118655</v>
      </c>
      <c r="C92" s="52">
        <v>5818</v>
      </c>
      <c r="D92" s="52">
        <v>575</v>
      </c>
      <c r="E92" s="52">
        <v>63</v>
      </c>
      <c r="F92" s="53">
        <v>45</v>
      </c>
    </row>
    <row r="93" spans="1:6" ht="12.75">
      <c r="A93" s="48" t="s">
        <v>47</v>
      </c>
      <c r="B93" s="52">
        <v>36780</v>
      </c>
      <c r="C93" s="52">
        <v>2385</v>
      </c>
      <c r="D93" s="52">
        <v>248</v>
      </c>
      <c r="E93" s="52">
        <v>28</v>
      </c>
      <c r="F93" s="53">
        <v>22</v>
      </c>
    </row>
    <row r="94" spans="1:6" ht="12.75">
      <c r="A94" s="48" t="s">
        <v>48</v>
      </c>
      <c r="B94" s="52">
        <v>279677</v>
      </c>
      <c r="C94" s="52">
        <v>14889</v>
      </c>
      <c r="D94" s="52">
        <v>1698</v>
      </c>
      <c r="E94" s="52">
        <v>226</v>
      </c>
      <c r="F94" s="53">
        <v>112</v>
      </c>
    </row>
    <row r="95" spans="1:6" ht="12.75">
      <c r="A95" s="48" t="s">
        <v>49</v>
      </c>
      <c r="B95" s="52">
        <v>65480</v>
      </c>
      <c r="C95" s="52">
        <v>3146</v>
      </c>
      <c r="D95" s="52">
        <v>280</v>
      </c>
      <c r="E95" s="52">
        <v>15</v>
      </c>
      <c r="F95" s="53">
        <v>28</v>
      </c>
    </row>
    <row r="96" spans="1:6" ht="12.75">
      <c r="A96" s="48" t="s">
        <v>11</v>
      </c>
      <c r="B96" s="52">
        <v>59831</v>
      </c>
      <c r="C96" s="52">
        <v>2262</v>
      </c>
      <c r="D96" s="52">
        <v>229</v>
      </c>
      <c r="E96" s="52">
        <v>14</v>
      </c>
      <c r="F96" s="53">
        <v>7</v>
      </c>
    </row>
    <row r="97" spans="1:6" ht="12.75">
      <c r="A97" s="48" t="s">
        <v>50</v>
      </c>
      <c r="B97" s="52">
        <v>118285</v>
      </c>
      <c r="C97" s="52">
        <v>6420</v>
      </c>
      <c r="D97" s="52">
        <v>795</v>
      </c>
      <c r="E97" s="52">
        <v>91</v>
      </c>
      <c r="F97" s="53">
        <v>47</v>
      </c>
    </row>
    <row r="98" spans="1:6" ht="12.75">
      <c r="A98" s="48" t="s">
        <v>51</v>
      </c>
      <c r="B98" s="52">
        <v>17010</v>
      </c>
      <c r="C98" s="52">
        <v>1187</v>
      </c>
      <c r="D98" s="52">
        <v>144</v>
      </c>
      <c r="E98" s="52">
        <v>17</v>
      </c>
      <c r="F98" s="53">
        <v>14</v>
      </c>
    </row>
    <row r="99" spans="1:6" ht="12.75">
      <c r="A99" s="48" t="s">
        <v>52</v>
      </c>
      <c r="B99" s="52">
        <v>577012</v>
      </c>
      <c r="C99" s="52">
        <v>28148</v>
      </c>
      <c r="D99" s="52">
        <v>3241</v>
      </c>
      <c r="E99" s="52">
        <v>336</v>
      </c>
      <c r="F99" s="53">
        <v>259</v>
      </c>
    </row>
    <row r="100" spans="1:6" ht="12.75">
      <c r="A100" s="48" t="s">
        <v>53</v>
      </c>
      <c r="B100" s="85"/>
      <c r="C100" s="85"/>
      <c r="D100" s="85"/>
      <c r="E100" s="85"/>
      <c r="F100" s="86"/>
    </row>
    <row r="101" spans="1:6" ht="13.5" thickBot="1">
      <c r="A101" s="49" t="s">
        <v>55</v>
      </c>
      <c r="B101" s="54">
        <f>SUM(B90:B100)</f>
        <v>1311481</v>
      </c>
      <c r="C101" s="54">
        <f>SUM(C90:C100)</f>
        <v>66062</v>
      </c>
      <c r="D101" s="54">
        <f>SUM(D90:D100)</f>
        <v>7416</v>
      </c>
      <c r="E101" s="54">
        <f>SUM(E90:E100)</f>
        <v>805</v>
      </c>
      <c r="F101" s="55">
        <f>SUM(F90:F100)</f>
        <v>558</v>
      </c>
    </row>
    <row r="102" spans="1:6" ht="13.5" thickBot="1">
      <c r="A102" s="82" t="s">
        <v>60</v>
      </c>
      <c r="B102" s="80">
        <f>IF(ISERROR(B96/B101),0,(B96/B101))</f>
        <v>0.04562094304073029</v>
      </c>
      <c r="C102" s="80">
        <f>IF(ISERROR(C96/C101),0,(C96/C101))</f>
        <v>0.03424056189640035</v>
      </c>
      <c r="D102" s="80">
        <f>IF(ISERROR(D96/D101),0,(D96/D101))</f>
        <v>0.03087918015102481</v>
      </c>
      <c r="E102" s="80">
        <f>IF(ISERROR(E96/E101),0,(E96/E101))</f>
        <v>0.017391304347826087</v>
      </c>
      <c r="F102" s="81">
        <f>IF(ISERROR(F96/F101),0,(F96/F101))</f>
        <v>0.012544802867383513</v>
      </c>
    </row>
    <row r="104" spans="1:3" ht="16.5" thickBot="1">
      <c r="A104" s="3" t="s">
        <v>54</v>
      </c>
      <c r="B104" s="47" t="s">
        <v>130</v>
      </c>
      <c r="C104" s="87"/>
    </row>
    <row r="105" spans="1:6" ht="51.75" thickBot="1">
      <c r="A105" s="51"/>
      <c r="B105" s="56" t="s">
        <v>0</v>
      </c>
      <c r="C105" s="57" t="s">
        <v>42</v>
      </c>
      <c r="D105" s="57" t="s">
        <v>1</v>
      </c>
      <c r="E105" s="57" t="s">
        <v>2</v>
      </c>
      <c r="F105" s="58" t="s">
        <v>43</v>
      </c>
    </row>
    <row r="106" spans="1:6" ht="12.75">
      <c r="A106" s="50" t="s">
        <v>44</v>
      </c>
      <c r="B106" s="59">
        <v>26161</v>
      </c>
      <c r="C106" s="59">
        <v>1205</v>
      </c>
      <c r="D106" s="59">
        <v>132</v>
      </c>
      <c r="E106" s="59">
        <v>12</v>
      </c>
      <c r="F106" s="60">
        <v>6</v>
      </c>
    </row>
    <row r="107" spans="1:6" ht="12.75">
      <c r="A107" s="48" t="s">
        <v>45</v>
      </c>
      <c r="B107" s="52">
        <v>13717</v>
      </c>
      <c r="C107" s="52">
        <v>729</v>
      </c>
      <c r="D107" s="52">
        <v>112</v>
      </c>
      <c r="E107" s="52">
        <v>6</v>
      </c>
      <c r="F107" s="53">
        <v>15</v>
      </c>
    </row>
    <row r="108" spans="1:6" ht="12.75">
      <c r="A108" s="48" t="s">
        <v>46</v>
      </c>
      <c r="B108" s="52">
        <v>142163</v>
      </c>
      <c r="C108" s="52">
        <v>7212</v>
      </c>
      <c r="D108" s="52">
        <v>724</v>
      </c>
      <c r="E108" s="52">
        <v>72</v>
      </c>
      <c r="F108" s="53">
        <v>66</v>
      </c>
    </row>
    <row r="109" spans="1:6" ht="12.75">
      <c r="A109" s="48" t="s">
        <v>47</v>
      </c>
      <c r="B109" s="52">
        <v>51034</v>
      </c>
      <c r="C109" s="52">
        <v>3435</v>
      </c>
      <c r="D109" s="52">
        <v>339</v>
      </c>
      <c r="E109" s="52">
        <v>41</v>
      </c>
      <c r="F109" s="53">
        <v>22</v>
      </c>
    </row>
    <row r="110" spans="1:6" ht="12.75">
      <c r="A110" s="48" t="s">
        <v>48</v>
      </c>
      <c r="B110" s="52">
        <v>496190</v>
      </c>
      <c r="C110" s="52">
        <v>28700</v>
      </c>
      <c r="D110" s="52">
        <v>3287</v>
      </c>
      <c r="E110" s="52">
        <v>506</v>
      </c>
      <c r="F110" s="53">
        <v>241</v>
      </c>
    </row>
    <row r="111" spans="1:6" ht="12.75">
      <c r="A111" s="48" t="s">
        <v>49</v>
      </c>
      <c r="B111" s="52">
        <v>87098</v>
      </c>
      <c r="C111" s="52">
        <v>4259</v>
      </c>
      <c r="D111" s="52">
        <v>399</v>
      </c>
      <c r="E111" s="52">
        <v>28</v>
      </c>
      <c r="F111" s="53">
        <v>46</v>
      </c>
    </row>
    <row r="112" spans="1:6" ht="12.75">
      <c r="A112" s="48" t="s">
        <v>11</v>
      </c>
      <c r="B112" s="52">
        <v>143796</v>
      </c>
      <c r="C112" s="52">
        <v>6448</v>
      </c>
      <c r="D112" s="52">
        <v>720</v>
      </c>
      <c r="E112" s="52">
        <v>55</v>
      </c>
      <c r="F112" s="53">
        <v>50</v>
      </c>
    </row>
    <row r="113" spans="1:6" ht="12.75">
      <c r="A113" s="48" t="s">
        <v>50</v>
      </c>
      <c r="B113" s="52">
        <v>132317</v>
      </c>
      <c r="C113" s="52">
        <v>6731</v>
      </c>
      <c r="D113" s="52">
        <v>778</v>
      </c>
      <c r="E113" s="52">
        <v>83</v>
      </c>
      <c r="F113" s="53">
        <v>45</v>
      </c>
    </row>
    <row r="114" spans="1:6" ht="12.75">
      <c r="A114" s="48" t="s">
        <v>51</v>
      </c>
      <c r="B114" s="52">
        <v>19528</v>
      </c>
      <c r="C114" s="52">
        <v>1333</v>
      </c>
      <c r="D114" s="52">
        <v>168</v>
      </c>
      <c r="E114" s="52">
        <v>18</v>
      </c>
      <c r="F114" s="53">
        <v>13</v>
      </c>
    </row>
    <row r="115" spans="1:6" ht="12.75">
      <c r="A115" s="48" t="s">
        <v>52</v>
      </c>
      <c r="B115" s="52">
        <v>700246</v>
      </c>
      <c r="C115" s="52">
        <v>33803</v>
      </c>
      <c r="D115" s="52">
        <v>3838</v>
      </c>
      <c r="E115" s="52">
        <v>425</v>
      </c>
      <c r="F115" s="53">
        <v>272</v>
      </c>
    </row>
    <row r="116" spans="1:6" ht="12.75">
      <c r="A116" s="48" t="s">
        <v>53</v>
      </c>
      <c r="B116" s="85"/>
      <c r="C116" s="85"/>
      <c r="D116" s="85"/>
      <c r="E116" s="85"/>
      <c r="F116" s="86"/>
    </row>
    <row r="117" spans="1:6" ht="13.5" thickBot="1">
      <c r="A117" s="49" t="s">
        <v>55</v>
      </c>
      <c r="B117" s="54">
        <f>SUM(B106:B116)</f>
        <v>1812250</v>
      </c>
      <c r="C117" s="54">
        <f>SUM(C106:C116)</f>
        <v>93855</v>
      </c>
      <c r="D117" s="54">
        <f>SUM(D106:D116)</f>
        <v>10497</v>
      </c>
      <c r="E117" s="54">
        <f>SUM(E106:E116)</f>
        <v>1246</v>
      </c>
      <c r="F117" s="55">
        <f>SUM(F106:F116)</f>
        <v>776</v>
      </c>
    </row>
    <row r="118" spans="1:6" ht="13.5" thickBot="1">
      <c r="A118" s="82" t="s">
        <v>60</v>
      </c>
      <c r="B118" s="80">
        <f>IF(ISERROR(B112/B117),0,(B112/B117))</f>
        <v>0.07934666850600083</v>
      </c>
      <c r="C118" s="80">
        <f>IF(ISERROR(C112/C117),0,(C112/C117))</f>
        <v>0.06870172073943849</v>
      </c>
      <c r="D118" s="80">
        <f>IF(ISERROR(D112/D117),0,(D112/D117))</f>
        <v>0.0685910260074307</v>
      </c>
      <c r="E118" s="80">
        <f>IF(ISERROR(E112/E117),0,(E112/E117))</f>
        <v>0.044141252006420544</v>
      </c>
      <c r="F118" s="81">
        <f>IF(ISERROR(F112/F117),0,(F112/F117))</f>
        <v>0.06443298969072164</v>
      </c>
    </row>
    <row r="120" spans="1:3" ht="16.5" thickBot="1">
      <c r="A120" s="3" t="s">
        <v>54</v>
      </c>
      <c r="B120" s="47" t="s">
        <v>131</v>
      </c>
      <c r="C120" s="87"/>
    </row>
    <row r="121" spans="1:6" ht="51.75" thickBot="1">
      <c r="A121" s="51"/>
      <c r="B121" s="56" t="s">
        <v>0</v>
      </c>
      <c r="C121" s="57" t="s">
        <v>42</v>
      </c>
      <c r="D121" s="57" t="s">
        <v>1</v>
      </c>
      <c r="E121" s="57" t="s">
        <v>2</v>
      </c>
      <c r="F121" s="58" t="s">
        <v>43</v>
      </c>
    </row>
    <row r="122" spans="1:6" ht="12.75">
      <c r="A122" s="50" t="s">
        <v>44</v>
      </c>
      <c r="B122" s="59">
        <v>23679</v>
      </c>
      <c r="C122" s="59">
        <v>1004</v>
      </c>
      <c r="D122" s="59">
        <v>85</v>
      </c>
      <c r="E122" s="59">
        <v>12</v>
      </c>
      <c r="F122" s="60">
        <v>11</v>
      </c>
    </row>
    <row r="123" spans="1:6" ht="12.75">
      <c r="A123" s="48" t="s">
        <v>45</v>
      </c>
      <c r="B123" s="52">
        <v>16508</v>
      </c>
      <c r="C123" s="52">
        <v>833</v>
      </c>
      <c r="D123" s="52">
        <v>124</v>
      </c>
      <c r="E123" s="52">
        <v>25</v>
      </c>
      <c r="F123" s="53">
        <v>16</v>
      </c>
    </row>
    <row r="124" spans="1:6" ht="12.75">
      <c r="A124" s="48" t="s">
        <v>46</v>
      </c>
      <c r="B124" s="52">
        <v>126890</v>
      </c>
      <c r="C124" s="52">
        <v>6134</v>
      </c>
      <c r="D124" s="52">
        <v>589</v>
      </c>
      <c r="E124" s="52">
        <v>82</v>
      </c>
      <c r="F124" s="53">
        <v>41</v>
      </c>
    </row>
    <row r="125" spans="1:6" ht="12.75">
      <c r="A125" s="48" t="s">
        <v>47</v>
      </c>
      <c r="B125" s="52">
        <v>43556</v>
      </c>
      <c r="C125" s="52">
        <v>2764</v>
      </c>
      <c r="D125" s="52">
        <v>265</v>
      </c>
      <c r="E125" s="52">
        <v>28</v>
      </c>
      <c r="F125" s="53">
        <v>24</v>
      </c>
    </row>
    <row r="126" spans="1:6" ht="12.75">
      <c r="A126" s="48" t="s">
        <v>48</v>
      </c>
      <c r="B126" s="52">
        <v>431329</v>
      </c>
      <c r="C126" s="52">
        <v>28987</v>
      </c>
      <c r="D126" s="52">
        <v>3593</v>
      </c>
      <c r="E126" s="52">
        <v>982</v>
      </c>
      <c r="F126" s="53">
        <v>271</v>
      </c>
    </row>
    <row r="127" spans="1:6" ht="12.75">
      <c r="A127" s="48" t="s">
        <v>49</v>
      </c>
      <c r="B127" s="52">
        <v>89434</v>
      </c>
      <c r="C127" s="52">
        <v>4433</v>
      </c>
      <c r="D127" s="52">
        <v>441</v>
      </c>
      <c r="E127" s="52">
        <v>38</v>
      </c>
      <c r="F127" s="53">
        <v>38</v>
      </c>
    </row>
    <row r="128" spans="1:6" ht="12.75">
      <c r="A128" s="48" t="s">
        <v>11</v>
      </c>
      <c r="B128" s="52">
        <v>118835</v>
      </c>
      <c r="C128" s="52">
        <v>5177</v>
      </c>
      <c r="D128" s="52">
        <v>506</v>
      </c>
      <c r="E128" s="52">
        <v>40</v>
      </c>
      <c r="F128" s="53">
        <v>34</v>
      </c>
    </row>
    <row r="129" spans="1:6" ht="12.75">
      <c r="A129" s="48" t="s">
        <v>50</v>
      </c>
      <c r="B129" s="52">
        <v>114625</v>
      </c>
      <c r="C129" s="52">
        <v>6114</v>
      </c>
      <c r="D129" s="52">
        <v>759</v>
      </c>
      <c r="E129" s="52">
        <v>95</v>
      </c>
      <c r="F129" s="53">
        <v>75</v>
      </c>
    </row>
    <row r="130" spans="1:6" ht="12.75">
      <c r="A130" s="48" t="s">
        <v>51</v>
      </c>
      <c r="B130" s="52">
        <v>18672</v>
      </c>
      <c r="C130" s="52">
        <v>1311</v>
      </c>
      <c r="D130" s="52">
        <v>151</v>
      </c>
      <c r="E130" s="52">
        <v>23</v>
      </c>
      <c r="F130" s="53">
        <v>16</v>
      </c>
    </row>
    <row r="131" spans="1:6" ht="12.75">
      <c r="A131" s="48" t="s">
        <v>52</v>
      </c>
      <c r="B131" s="52">
        <v>629105</v>
      </c>
      <c r="C131" s="52">
        <v>30689</v>
      </c>
      <c r="D131" s="52">
        <v>3448</v>
      </c>
      <c r="E131" s="52">
        <v>389</v>
      </c>
      <c r="F131" s="53">
        <v>276</v>
      </c>
    </row>
    <row r="132" spans="1:6" ht="12.75">
      <c r="A132" s="48" t="s">
        <v>53</v>
      </c>
      <c r="B132" s="85">
        <v>0</v>
      </c>
      <c r="C132" s="85">
        <v>0</v>
      </c>
      <c r="D132" s="85">
        <v>0</v>
      </c>
      <c r="E132" s="85">
        <v>0</v>
      </c>
      <c r="F132" s="86">
        <v>0</v>
      </c>
    </row>
    <row r="133" spans="1:6" ht="13.5" thickBot="1">
      <c r="A133" s="49" t="s">
        <v>55</v>
      </c>
      <c r="B133" s="54">
        <v>1612633</v>
      </c>
      <c r="C133" s="54">
        <v>87446</v>
      </c>
      <c r="D133" s="54">
        <v>9961</v>
      </c>
      <c r="E133" s="54">
        <v>1714</v>
      </c>
      <c r="F133" s="55">
        <v>802</v>
      </c>
    </row>
    <row r="134" spans="1:6" ht="13.5" thickBot="1">
      <c r="A134" s="82" t="s">
        <v>60</v>
      </c>
      <c r="B134" s="80">
        <f>IF(ISERROR(B128/B133),0,(B128/B133))</f>
        <v>0.07369004603031191</v>
      </c>
      <c r="C134" s="80">
        <f>IF(ISERROR(C128/C133),0,(C128/C133))</f>
        <v>0.05920225053175674</v>
      </c>
      <c r="D134" s="80">
        <f>IF(ISERROR(D128/D133),0,(D128/D133))</f>
        <v>0.05079811263929324</v>
      </c>
      <c r="E134" s="80">
        <f>IF(ISERROR(E128/E133),0,(E128/E133))</f>
        <v>0.023337222870478413</v>
      </c>
      <c r="F134" s="81">
        <f>IF(ISERROR(F128/F133),0,(F128/F133))</f>
        <v>0.04239401496259352</v>
      </c>
    </row>
    <row r="136" spans="1:3" ht="16.5" thickBot="1">
      <c r="A136" s="3" t="s">
        <v>54</v>
      </c>
      <c r="B136" s="164" t="s">
        <v>157</v>
      </c>
      <c r="C136" s="87"/>
    </row>
    <row r="137" spans="1:6" ht="51.75" thickBot="1">
      <c r="A137" s="51"/>
      <c r="B137" s="56" t="s">
        <v>0</v>
      </c>
      <c r="C137" s="57" t="s">
        <v>42</v>
      </c>
      <c r="D137" s="57" t="s">
        <v>1</v>
      </c>
      <c r="E137" s="57" t="s">
        <v>2</v>
      </c>
      <c r="F137" s="58" t="s">
        <v>43</v>
      </c>
    </row>
    <row r="138" spans="1:6" ht="12.75">
      <c r="A138" s="50" t="s">
        <v>44</v>
      </c>
      <c r="B138" s="59">
        <v>23676</v>
      </c>
      <c r="C138" s="59">
        <v>1018</v>
      </c>
      <c r="D138" s="59">
        <v>138</v>
      </c>
      <c r="E138" s="59">
        <v>14</v>
      </c>
      <c r="F138" s="60">
        <v>18</v>
      </c>
    </row>
    <row r="139" spans="1:6" ht="12.75">
      <c r="A139" s="48" t="s">
        <v>45</v>
      </c>
      <c r="B139" s="52">
        <v>19233</v>
      </c>
      <c r="C139" s="52">
        <v>995</v>
      </c>
      <c r="D139" s="52">
        <v>138</v>
      </c>
      <c r="E139" s="52">
        <v>18</v>
      </c>
      <c r="F139" s="53">
        <v>14</v>
      </c>
    </row>
    <row r="140" spans="1:6" ht="12.75">
      <c r="A140" s="48" t="s">
        <v>46</v>
      </c>
      <c r="B140" s="52">
        <v>120979</v>
      </c>
      <c r="C140" s="52">
        <v>5969</v>
      </c>
      <c r="D140" s="52">
        <v>583</v>
      </c>
      <c r="E140" s="52">
        <v>69</v>
      </c>
      <c r="F140" s="53">
        <v>48</v>
      </c>
    </row>
    <row r="141" spans="1:6" ht="12.75">
      <c r="A141" s="48" t="s">
        <v>47</v>
      </c>
      <c r="B141" s="52">
        <v>40298</v>
      </c>
      <c r="C141" s="52">
        <v>2526</v>
      </c>
      <c r="D141" s="52">
        <v>240</v>
      </c>
      <c r="E141" s="52">
        <v>28</v>
      </c>
      <c r="F141" s="53">
        <v>23</v>
      </c>
    </row>
    <row r="142" spans="1:6" ht="12.75">
      <c r="A142" s="48" t="s">
        <v>48</v>
      </c>
      <c r="B142" s="52">
        <v>298895</v>
      </c>
      <c r="C142" s="52">
        <v>17014</v>
      </c>
      <c r="D142" s="52">
        <v>1977</v>
      </c>
      <c r="E142" s="52">
        <v>316</v>
      </c>
      <c r="F142" s="53">
        <v>136</v>
      </c>
    </row>
    <row r="143" spans="1:6" ht="12.75">
      <c r="A143" s="48" t="s">
        <v>49</v>
      </c>
      <c r="B143" s="52">
        <v>86650</v>
      </c>
      <c r="C143" s="52">
        <v>4476</v>
      </c>
      <c r="D143" s="52">
        <v>386</v>
      </c>
      <c r="E143" s="52">
        <v>28</v>
      </c>
      <c r="F143" s="53">
        <v>25</v>
      </c>
    </row>
    <row r="144" spans="1:6" ht="12.75">
      <c r="A144" s="48" t="s">
        <v>11</v>
      </c>
      <c r="B144" s="52">
        <v>101654</v>
      </c>
      <c r="C144" s="52">
        <v>4118</v>
      </c>
      <c r="D144" s="52">
        <v>428</v>
      </c>
      <c r="E144" s="52">
        <v>27</v>
      </c>
      <c r="F144" s="53">
        <v>31</v>
      </c>
    </row>
    <row r="145" spans="1:6" ht="12.75">
      <c r="A145" s="48" t="s">
        <v>50</v>
      </c>
      <c r="B145" s="52">
        <v>121328</v>
      </c>
      <c r="C145" s="52">
        <v>6887</v>
      </c>
      <c r="D145" s="52">
        <v>801</v>
      </c>
      <c r="E145" s="52">
        <v>106</v>
      </c>
      <c r="F145" s="53">
        <v>79</v>
      </c>
    </row>
    <row r="146" spans="1:6" ht="12.75">
      <c r="A146" s="48" t="s">
        <v>51</v>
      </c>
      <c r="B146" s="52">
        <v>22464</v>
      </c>
      <c r="C146" s="52">
        <v>1621</v>
      </c>
      <c r="D146" s="52">
        <v>216</v>
      </c>
      <c r="E146" s="52">
        <v>32</v>
      </c>
      <c r="F146" s="53">
        <v>17</v>
      </c>
    </row>
    <row r="147" spans="1:6" ht="12.75">
      <c r="A147" s="48" t="s">
        <v>52</v>
      </c>
      <c r="B147" s="52">
        <v>654534</v>
      </c>
      <c r="C147" s="52">
        <v>31336</v>
      </c>
      <c r="D147" s="52">
        <v>3545</v>
      </c>
      <c r="E147" s="52">
        <v>387</v>
      </c>
      <c r="F147" s="53">
        <v>262</v>
      </c>
    </row>
    <row r="148" spans="1:6" ht="12.75">
      <c r="A148" s="48" t="s">
        <v>53</v>
      </c>
      <c r="B148" s="85"/>
      <c r="C148" s="85"/>
      <c r="D148" s="85"/>
      <c r="E148" s="85"/>
      <c r="F148" s="86"/>
    </row>
    <row r="149" spans="1:6" ht="13.5" thickBot="1">
      <c r="A149" s="49" t="s">
        <v>55</v>
      </c>
      <c r="B149" s="54">
        <v>1489711</v>
      </c>
      <c r="C149" s="54">
        <v>75960</v>
      </c>
      <c r="D149" s="54">
        <v>8452</v>
      </c>
      <c r="E149" s="54">
        <v>1025</v>
      </c>
      <c r="F149" s="55">
        <v>653</v>
      </c>
    </row>
    <row r="150" spans="1:6" ht="13.5" thickBot="1">
      <c r="A150" s="180" t="s">
        <v>60</v>
      </c>
      <c r="B150" s="181">
        <f>IF(ISERROR(B144/B149),0,(B144/B149))</f>
        <v>0.06823739638090878</v>
      </c>
      <c r="C150" s="181">
        <f>IF(ISERROR(C144/C149),0,(C144/C149))</f>
        <v>0.05421274354923644</v>
      </c>
      <c r="D150" s="181">
        <f>IF(ISERROR(D144/D149),0,(D144/D149))</f>
        <v>0.0506389020350213</v>
      </c>
      <c r="E150" s="181">
        <f>IF(ISERROR(E144/E149),0,(E144/E149))</f>
        <v>0.026341463414634145</v>
      </c>
      <c r="F150" s="182">
        <f>IF(ISERROR(F144/F149),0,(F144/F149))</f>
        <v>0.04747320061255743</v>
      </c>
    </row>
    <row r="151" ht="12.75">
      <c r="A151" t="s">
        <v>38</v>
      </c>
    </row>
    <row r="153" spans="1:3" ht="16.5" thickBot="1">
      <c r="A153" s="3" t="s">
        <v>54</v>
      </c>
      <c r="B153" s="164" t="s">
        <v>159</v>
      </c>
      <c r="C153" s="87"/>
    </row>
    <row r="154" spans="1:6" ht="51.75" thickBot="1">
      <c r="A154" s="51"/>
      <c r="B154" s="56" t="s">
        <v>0</v>
      </c>
      <c r="C154" s="57" t="s">
        <v>42</v>
      </c>
      <c r="D154" s="57" t="s">
        <v>1</v>
      </c>
      <c r="E154" s="57" t="s">
        <v>2</v>
      </c>
      <c r="F154" s="58" t="s">
        <v>43</v>
      </c>
    </row>
    <row r="155" spans="1:6" ht="12.75">
      <c r="A155" s="50" t="s">
        <v>44</v>
      </c>
      <c r="B155" s="59">
        <v>21434</v>
      </c>
      <c r="C155" s="59">
        <v>884</v>
      </c>
      <c r="D155" s="59">
        <v>100</v>
      </c>
      <c r="E155" s="59">
        <v>10</v>
      </c>
      <c r="F155" s="60">
        <v>21</v>
      </c>
    </row>
    <row r="156" spans="1:6" ht="12.75">
      <c r="A156" s="48" t="s">
        <v>45</v>
      </c>
      <c r="B156" s="52">
        <v>20302</v>
      </c>
      <c r="C156" s="52">
        <v>971</v>
      </c>
      <c r="D156" s="52">
        <v>134</v>
      </c>
      <c r="E156" s="52">
        <v>13</v>
      </c>
      <c r="F156" s="53">
        <v>8</v>
      </c>
    </row>
    <row r="157" spans="1:6" ht="12.75">
      <c r="A157" s="48" t="s">
        <v>46</v>
      </c>
      <c r="B157" s="52">
        <v>112491</v>
      </c>
      <c r="C157" s="52">
        <v>5380</v>
      </c>
      <c r="D157" s="52">
        <v>534</v>
      </c>
      <c r="E157" s="52">
        <v>54</v>
      </c>
      <c r="F157" s="53">
        <v>41</v>
      </c>
    </row>
    <row r="158" spans="1:6" ht="12.75">
      <c r="A158" s="48" t="s">
        <v>47</v>
      </c>
      <c r="B158" s="52">
        <v>34260</v>
      </c>
      <c r="C158" s="52">
        <v>2218</v>
      </c>
      <c r="D158" s="52">
        <v>195</v>
      </c>
      <c r="E158" s="52">
        <v>25</v>
      </c>
      <c r="F158" s="53">
        <v>14</v>
      </c>
    </row>
    <row r="159" spans="1:6" ht="12.75">
      <c r="A159" s="48" t="s">
        <v>48</v>
      </c>
      <c r="B159" s="52">
        <v>266825</v>
      </c>
      <c r="C159" s="52">
        <v>13847</v>
      </c>
      <c r="D159" s="52">
        <v>1520</v>
      </c>
      <c r="E159" s="52">
        <v>208</v>
      </c>
      <c r="F159" s="53">
        <v>83</v>
      </c>
    </row>
    <row r="160" spans="1:6" ht="12.75">
      <c r="A160" s="48" t="s">
        <v>49</v>
      </c>
      <c r="B160" s="52">
        <v>68116</v>
      </c>
      <c r="C160" s="52">
        <v>3234</v>
      </c>
      <c r="D160" s="52">
        <v>257</v>
      </c>
      <c r="E160" s="52">
        <v>22</v>
      </c>
      <c r="F160" s="53">
        <v>19</v>
      </c>
    </row>
    <row r="161" spans="1:6" ht="12.75">
      <c r="A161" s="48" t="s">
        <v>160</v>
      </c>
      <c r="B161" s="52">
        <v>82788</v>
      </c>
      <c r="C161" s="52">
        <v>3353</v>
      </c>
      <c r="D161" s="52">
        <v>344</v>
      </c>
      <c r="E161" s="52">
        <v>31</v>
      </c>
      <c r="F161" s="53">
        <v>25</v>
      </c>
    </row>
    <row r="162" spans="1:6" ht="12.75">
      <c r="A162" s="48" t="s">
        <v>50</v>
      </c>
      <c r="B162" s="52">
        <v>127288</v>
      </c>
      <c r="C162" s="52">
        <v>7012</v>
      </c>
      <c r="D162" s="52">
        <v>904</v>
      </c>
      <c r="E162" s="52">
        <v>112</v>
      </c>
      <c r="F162" s="53">
        <v>77</v>
      </c>
    </row>
    <row r="163" spans="1:6" ht="12.75">
      <c r="A163" s="48" t="s">
        <v>51</v>
      </c>
      <c r="B163" s="52">
        <v>18560</v>
      </c>
      <c r="C163" s="52">
        <v>1187</v>
      </c>
      <c r="D163" s="52">
        <v>127</v>
      </c>
      <c r="E163" s="52">
        <v>13</v>
      </c>
      <c r="F163" s="53">
        <v>9</v>
      </c>
    </row>
    <row r="164" spans="1:6" ht="12.75">
      <c r="A164" s="48" t="s">
        <v>52</v>
      </c>
      <c r="B164" s="52">
        <v>601408</v>
      </c>
      <c r="C164" s="52">
        <v>29001</v>
      </c>
      <c r="D164" s="52">
        <v>3314</v>
      </c>
      <c r="E164" s="52">
        <v>373</v>
      </c>
      <c r="F164" s="53">
        <v>228</v>
      </c>
    </row>
    <row r="165" spans="1:6" ht="12.75">
      <c r="A165" s="48" t="s">
        <v>53</v>
      </c>
      <c r="B165" s="85">
        <v>0</v>
      </c>
      <c r="C165" s="85">
        <v>0</v>
      </c>
      <c r="D165" s="85">
        <v>0</v>
      </c>
      <c r="E165" s="85">
        <v>0</v>
      </c>
      <c r="F165" s="86">
        <v>0</v>
      </c>
    </row>
    <row r="166" spans="1:6" ht="13.5" thickBot="1">
      <c r="A166" s="49" t="s">
        <v>55</v>
      </c>
      <c r="B166" s="54">
        <v>1353472</v>
      </c>
      <c r="C166" s="54">
        <v>67087</v>
      </c>
      <c r="D166" s="54">
        <v>7429</v>
      </c>
      <c r="E166" s="54">
        <v>861</v>
      </c>
      <c r="F166" s="55">
        <v>525</v>
      </c>
    </row>
    <row r="167" spans="1:6" ht="13.5" thickBot="1">
      <c r="A167" s="180" t="s">
        <v>60</v>
      </c>
      <c r="B167" s="181">
        <f>IF(ISERROR(B161/B166),0,(B161/B166))</f>
        <v>0.06116713164365425</v>
      </c>
      <c r="C167" s="181">
        <f>IF(ISERROR(C161/C166),0,(C161/C166))</f>
        <v>0.04997987687629496</v>
      </c>
      <c r="D167" s="181">
        <f>IF(ISERROR(D161/D166),0,(D161/D166))</f>
        <v>0.04630502086418091</v>
      </c>
      <c r="E167" s="181">
        <f>IF(ISERROR(E161/E166),0,(E161/E166))</f>
        <v>0.036004645760743324</v>
      </c>
      <c r="F167" s="182">
        <f>IF(ISERROR(F161/F166),0,(F161/F166))</f>
        <v>0.047619047619047616</v>
      </c>
    </row>
    <row r="168" ht="12.75">
      <c r="A168" t="s">
        <v>38</v>
      </c>
    </row>
    <row r="170" spans="1:3" ht="16.5" thickBot="1">
      <c r="A170" s="3" t="s">
        <v>54</v>
      </c>
      <c r="B170" s="164" t="s">
        <v>166</v>
      </c>
      <c r="C170" s="87"/>
    </row>
    <row r="171" spans="1:6" ht="51.75" thickBot="1">
      <c r="A171" s="51"/>
      <c r="B171" s="56" t="s">
        <v>0</v>
      </c>
      <c r="C171" s="57" t="s">
        <v>42</v>
      </c>
      <c r="D171" s="57" t="s">
        <v>1</v>
      </c>
      <c r="E171" s="57" t="s">
        <v>2</v>
      </c>
      <c r="F171" s="58" t="s">
        <v>43</v>
      </c>
    </row>
    <row r="172" spans="1:6" ht="12.75">
      <c r="A172" s="50" t="s">
        <v>44</v>
      </c>
      <c r="B172" s="59">
        <v>21778</v>
      </c>
      <c r="C172" s="59">
        <v>896</v>
      </c>
      <c r="D172" s="59">
        <v>94</v>
      </c>
      <c r="E172" s="59">
        <v>7</v>
      </c>
      <c r="F172" s="60">
        <v>13</v>
      </c>
    </row>
    <row r="173" spans="1:6" ht="12.75">
      <c r="A173" s="48" t="s">
        <v>45</v>
      </c>
      <c r="B173" s="52">
        <v>18962</v>
      </c>
      <c r="C173" s="52">
        <v>1103</v>
      </c>
      <c r="D173" s="52">
        <v>111</v>
      </c>
      <c r="E173" s="52">
        <v>6</v>
      </c>
      <c r="F173" s="53">
        <v>5</v>
      </c>
    </row>
    <row r="174" spans="1:6" ht="12.75">
      <c r="A174" s="48" t="s">
        <v>46</v>
      </c>
      <c r="B174" s="52">
        <v>132414</v>
      </c>
      <c r="C174" s="52">
        <v>6595</v>
      </c>
      <c r="D174" s="52">
        <v>630</v>
      </c>
      <c r="E174" s="52">
        <v>73</v>
      </c>
      <c r="F174" s="53">
        <v>47</v>
      </c>
    </row>
    <row r="175" spans="1:6" ht="12.75">
      <c r="A175" s="48" t="s">
        <v>47</v>
      </c>
      <c r="B175" s="52">
        <v>47462</v>
      </c>
      <c r="C175" s="52">
        <v>3153</v>
      </c>
      <c r="D175" s="52">
        <v>318</v>
      </c>
      <c r="E175" s="52">
        <v>38</v>
      </c>
      <c r="F175" s="53">
        <v>21</v>
      </c>
    </row>
    <row r="176" spans="1:6" ht="12.75">
      <c r="A176" s="48" t="s">
        <v>48</v>
      </c>
      <c r="B176" s="52">
        <v>483771</v>
      </c>
      <c r="C176" s="52">
        <v>27713</v>
      </c>
      <c r="D176" s="52">
        <v>3133</v>
      </c>
      <c r="E176" s="52">
        <v>493</v>
      </c>
      <c r="F176" s="53">
        <v>233</v>
      </c>
    </row>
    <row r="177" spans="1:6" ht="12.75">
      <c r="A177" s="48" t="s">
        <v>49</v>
      </c>
      <c r="B177" s="52">
        <v>89789</v>
      </c>
      <c r="C177" s="52">
        <v>4297</v>
      </c>
      <c r="D177" s="52">
        <v>393</v>
      </c>
      <c r="E177" s="52">
        <v>27</v>
      </c>
      <c r="F177" s="53">
        <v>42</v>
      </c>
    </row>
    <row r="178" spans="1:6" ht="12.75">
      <c r="A178" s="48" t="s">
        <v>160</v>
      </c>
      <c r="B178" s="52">
        <v>149202</v>
      </c>
      <c r="C178" s="52">
        <v>6538</v>
      </c>
      <c r="D178" s="52">
        <v>723</v>
      </c>
      <c r="E178" s="52">
        <v>59</v>
      </c>
      <c r="F178" s="53">
        <v>45</v>
      </c>
    </row>
    <row r="179" spans="1:6" ht="12.75">
      <c r="A179" s="48" t="s">
        <v>50</v>
      </c>
      <c r="B179" s="52">
        <v>141323</v>
      </c>
      <c r="C179" s="52">
        <v>7482</v>
      </c>
      <c r="D179" s="52">
        <v>861</v>
      </c>
      <c r="E179" s="52">
        <v>73</v>
      </c>
      <c r="F179" s="53">
        <v>57</v>
      </c>
    </row>
    <row r="180" spans="1:6" ht="12.75">
      <c r="A180" s="48" t="s">
        <v>51</v>
      </c>
      <c r="B180" s="52">
        <v>19956</v>
      </c>
      <c r="C180" s="52">
        <v>1306</v>
      </c>
      <c r="D180" s="52">
        <v>152</v>
      </c>
      <c r="E180" s="52">
        <v>26</v>
      </c>
      <c r="F180" s="53">
        <v>18</v>
      </c>
    </row>
    <row r="181" spans="1:6" ht="12.75">
      <c r="A181" s="48" t="s">
        <v>52</v>
      </c>
      <c r="B181" s="52">
        <v>719859</v>
      </c>
      <c r="C181" s="52">
        <v>35969</v>
      </c>
      <c r="D181" s="52">
        <v>4018</v>
      </c>
      <c r="E181" s="52">
        <v>449</v>
      </c>
      <c r="F181" s="53">
        <v>298</v>
      </c>
    </row>
    <row r="182" spans="1:6" ht="12.75">
      <c r="A182" s="48" t="s">
        <v>53</v>
      </c>
      <c r="B182" s="85">
        <v>1</v>
      </c>
      <c r="C182" s="85"/>
      <c r="D182" s="85"/>
      <c r="E182" s="85"/>
      <c r="F182" s="86"/>
    </row>
    <row r="183" spans="1:6" ht="13.5" thickBot="1">
      <c r="A183" s="49" t="s">
        <v>55</v>
      </c>
      <c r="B183" s="54">
        <v>1824517</v>
      </c>
      <c r="C183" s="54">
        <v>95052</v>
      </c>
      <c r="D183" s="54">
        <v>10433</v>
      </c>
      <c r="E183" s="54">
        <v>1251</v>
      </c>
      <c r="F183" s="55">
        <v>779</v>
      </c>
    </row>
    <row r="184" spans="1:6" ht="13.5" thickBot="1">
      <c r="A184" s="180" t="s">
        <v>60</v>
      </c>
      <c r="B184" s="181">
        <f>IF(ISERROR(B178/B183),0,(B178/B183))</f>
        <v>0.08177616322566465</v>
      </c>
      <c r="C184" s="181">
        <f>IF(ISERROR(C178/C183),0,(C178/C183))</f>
        <v>0.06878340276901064</v>
      </c>
      <c r="D184" s="181">
        <f>IF(ISERROR(D178/D183),0,(D178/D183))</f>
        <v>0.06929933863701716</v>
      </c>
      <c r="E184" s="181">
        <f>IF(ISERROR(E178/E183),0,(E178/E183))</f>
        <v>0.04716227018385292</v>
      </c>
      <c r="F184" s="182">
        <f>IF(ISERROR(F178/F183),0,(F178/F183))</f>
        <v>0.057766367137355584</v>
      </c>
    </row>
    <row r="186" spans="1:3" ht="16.5" thickBot="1">
      <c r="A186" s="3" t="s">
        <v>54</v>
      </c>
      <c r="B186" s="164" t="s">
        <v>167</v>
      </c>
      <c r="C186" s="87"/>
    </row>
    <row r="187" spans="1:6" ht="51.75" thickBot="1">
      <c r="A187" s="51"/>
      <c r="B187" s="56" t="s">
        <v>0</v>
      </c>
      <c r="C187" s="57" t="s">
        <v>42</v>
      </c>
      <c r="D187" s="57" t="s">
        <v>1</v>
      </c>
      <c r="E187" s="57" t="s">
        <v>2</v>
      </c>
      <c r="F187" s="58" t="s">
        <v>43</v>
      </c>
    </row>
    <row r="188" spans="1:6" ht="12.75">
      <c r="A188" s="50" t="s">
        <v>44</v>
      </c>
      <c r="B188" s="59">
        <v>20850</v>
      </c>
      <c r="C188" s="59">
        <v>836</v>
      </c>
      <c r="D188" s="59">
        <v>91</v>
      </c>
      <c r="E188" s="59">
        <v>10</v>
      </c>
      <c r="F188" s="60">
        <v>8</v>
      </c>
    </row>
    <row r="189" spans="1:6" ht="12.75">
      <c r="A189" s="48" t="s">
        <v>45</v>
      </c>
      <c r="B189" s="52">
        <v>20257</v>
      </c>
      <c r="C189" s="52">
        <v>1186</v>
      </c>
      <c r="D189" s="52">
        <v>135</v>
      </c>
      <c r="E189" s="52">
        <v>23</v>
      </c>
      <c r="F189" s="53">
        <v>9</v>
      </c>
    </row>
    <row r="190" spans="1:6" ht="12.75">
      <c r="A190" s="48" t="s">
        <v>46</v>
      </c>
      <c r="B190" s="52">
        <v>119796</v>
      </c>
      <c r="C190" s="52">
        <v>5920</v>
      </c>
      <c r="D190" s="52">
        <v>600</v>
      </c>
      <c r="E190" s="52">
        <v>62</v>
      </c>
      <c r="F190" s="53">
        <v>59</v>
      </c>
    </row>
    <row r="191" spans="1:6" ht="12.75">
      <c r="A191" s="48" t="s">
        <v>47</v>
      </c>
      <c r="B191" s="52">
        <v>38562</v>
      </c>
      <c r="C191" s="52">
        <v>2452</v>
      </c>
      <c r="D191" s="52">
        <v>217</v>
      </c>
      <c r="E191" s="52">
        <v>34</v>
      </c>
      <c r="F191" s="53">
        <v>9</v>
      </c>
    </row>
    <row r="192" spans="1:6" ht="12.75">
      <c r="A192" s="48" t="s">
        <v>48</v>
      </c>
      <c r="B192" s="52">
        <v>421916</v>
      </c>
      <c r="C192" s="52">
        <v>27328</v>
      </c>
      <c r="D192" s="52">
        <v>3438</v>
      </c>
      <c r="E192" s="52">
        <v>928</v>
      </c>
      <c r="F192" s="53">
        <v>258</v>
      </c>
    </row>
    <row r="193" spans="1:6" ht="12.75">
      <c r="A193" s="48" t="s">
        <v>49</v>
      </c>
      <c r="B193" s="52">
        <v>93135</v>
      </c>
      <c r="C193" s="52">
        <v>4440</v>
      </c>
      <c r="D193" s="52">
        <v>438</v>
      </c>
      <c r="E193" s="52">
        <v>43</v>
      </c>
      <c r="F193" s="53">
        <v>35</v>
      </c>
    </row>
    <row r="194" spans="1:6" ht="12.75">
      <c r="A194" s="48" t="s">
        <v>160</v>
      </c>
      <c r="B194" s="52">
        <v>119635</v>
      </c>
      <c r="C194" s="52">
        <v>4879</v>
      </c>
      <c r="D194" s="52">
        <v>433</v>
      </c>
      <c r="E194" s="52">
        <v>37</v>
      </c>
      <c r="F194" s="53">
        <v>23</v>
      </c>
    </row>
    <row r="195" spans="1:6" ht="12.75">
      <c r="A195" s="48" t="s">
        <v>50</v>
      </c>
      <c r="B195" s="52">
        <v>121739</v>
      </c>
      <c r="C195" s="52">
        <v>6735</v>
      </c>
      <c r="D195" s="52">
        <v>828</v>
      </c>
      <c r="E195" s="52">
        <v>91</v>
      </c>
      <c r="F195" s="53">
        <v>77</v>
      </c>
    </row>
    <row r="196" spans="1:6" ht="12.75">
      <c r="A196" s="48" t="s">
        <v>51</v>
      </c>
      <c r="B196" s="52">
        <v>19832</v>
      </c>
      <c r="C196" s="52">
        <v>1329</v>
      </c>
      <c r="D196" s="52">
        <v>154</v>
      </c>
      <c r="E196" s="52">
        <v>17</v>
      </c>
      <c r="F196" s="53">
        <v>10</v>
      </c>
    </row>
    <row r="197" spans="1:6" ht="12.75">
      <c r="A197" s="48" t="s">
        <v>52</v>
      </c>
      <c r="B197" s="52">
        <v>653036</v>
      </c>
      <c r="C197" s="52">
        <v>31596</v>
      </c>
      <c r="D197" s="52">
        <v>3433</v>
      </c>
      <c r="E197" s="52">
        <v>364</v>
      </c>
      <c r="F197" s="53">
        <v>265</v>
      </c>
    </row>
    <row r="198" spans="1:6" ht="12.75">
      <c r="A198" s="48" t="s">
        <v>53</v>
      </c>
      <c r="B198" s="85"/>
      <c r="C198" s="85"/>
      <c r="D198" s="85"/>
      <c r="E198" s="85"/>
      <c r="F198" s="86"/>
    </row>
    <row r="199" spans="1:6" ht="13.5" thickBot="1">
      <c r="A199" s="49" t="s">
        <v>55</v>
      </c>
      <c r="B199" s="54">
        <v>1628758</v>
      </c>
      <c r="C199" s="54">
        <v>86701</v>
      </c>
      <c r="D199" s="54">
        <v>9767</v>
      </c>
      <c r="E199" s="54">
        <v>1609</v>
      </c>
      <c r="F199" s="55">
        <v>753</v>
      </c>
    </row>
    <row r="200" spans="1:6" ht="13.5" thickBot="1">
      <c r="A200" s="180" t="s">
        <v>60</v>
      </c>
      <c r="B200" s="181">
        <f>IF(ISERROR(B194/B199),0,(B194/B199))</f>
        <v>0.07345167299255015</v>
      </c>
      <c r="C200" s="181">
        <f>IF(ISERROR(C194/C199),0,(C194/C199))</f>
        <v>0.056273860739783854</v>
      </c>
      <c r="D200" s="181">
        <f>IF(ISERROR(D194/D199),0,(D194/D199))</f>
        <v>0.04433295791952493</v>
      </c>
      <c r="E200" s="181">
        <f>IF(ISERROR(E194/E199),0,(E194/E199))</f>
        <v>0.022995649471721565</v>
      </c>
      <c r="F200" s="182">
        <f>IF(ISERROR(F194/F199),0,(F194/F199))</f>
        <v>0.03054448871181939</v>
      </c>
    </row>
    <row r="202" spans="1:3" ht="16.5" thickBot="1">
      <c r="A202" s="269" t="s">
        <v>54</v>
      </c>
      <c r="B202" s="287" t="s">
        <v>169</v>
      </c>
      <c r="C202" s="87"/>
    </row>
    <row r="203" spans="1:6" ht="54" customHeight="1" thickBot="1">
      <c r="A203" s="51"/>
      <c r="B203" s="270" t="s">
        <v>0</v>
      </c>
      <c r="C203" s="271" t="s">
        <v>172</v>
      </c>
      <c r="D203" s="271" t="s">
        <v>56</v>
      </c>
      <c r="E203" s="271" t="s">
        <v>171</v>
      </c>
      <c r="F203" s="272" t="s">
        <v>170</v>
      </c>
    </row>
    <row r="204" spans="1:6" ht="12.75">
      <c r="A204" s="273" t="s">
        <v>44</v>
      </c>
      <c r="B204" s="274">
        <v>22445</v>
      </c>
      <c r="C204" s="274">
        <v>986</v>
      </c>
      <c r="D204" s="274">
        <v>113</v>
      </c>
      <c r="E204" s="274">
        <v>14</v>
      </c>
      <c r="F204" s="275">
        <v>19</v>
      </c>
    </row>
    <row r="205" spans="1:6" ht="12.75">
      <c r="A205" s="276" t="s">
        <v>45</v>
      </c>
      <c r="B205" s="277">
        <v>19399</v>
      </c>
      <c r="C205" s="277">
        <v>1038</v>
      </c>
      <c r="D205" s="277">
        <v>149</v>
      </c>
      <c r="E205" s="277">
        <v>16</v>
      </c>
      <c r="F205" s="278">
        <v>21</v>
      </c>
    </row>
    <row r="206" spans="1:6" ht="12.75">
      <c r="A206" s="276" t="s">
        <v>46</v>
      </c>
      <c r="B206" s="277">
        <v>120125</v>
      </c>
      <c r="C206" s="277">
        <v>5962</v>
      </c>
      <c r="D206" s="277">
        <v>585</v>
      </c>
      <c r="E206" s="277">
        <v>67</v>
      </c>
      <c r="F206" s="278">
        <v>57</v>
      </c>
    </row>
    <row r="207" spans="1:6" ht="12.75">
      <c r="A207" s="276" t="s">
        <v>47</v>
      </c>
      <c r="B207" s="277">
        <v>38459</v>
      </c>
      <c r="C207" s="277">
        <v>2464</v>
      </c>
      <c r="D207" s="277">
        <v>226</v>
      </c>
      <c r="E207" s="277">
        <v>35</v>
      </c>
      <c r="F207" s="278">
        <v>14</v>
      </c>
    </row>
    <row r="208" spans="1:6" ht="12.75">
      <c r="A208" s="276" t="s">
        <v>48</v>
      </c>
      <c r="B208" s="277">
        <v>299308</v>
      </c>
      <c r="C208" s="277">
        <v>16400</v>
      </c>
      <c r="D208" s="277">
        <v>1821</v>
      </c>
      <c r="E208" s="277">
        <v>306</v>
      </c>
      <c r="F208" s="278">
        <v>133</v>
      </c>
    </row>
    <row r="209" spans="1:6" ht="12.75">
      <c r="A209" s="276" t="s">
        <v>49</v>
      </c>
      <c r="B209" s="277">
        <v>85941</v>
      </c>
      <c r="C209" s="277">
        <v>4101</v>
      </c>
      <c r="D209" s="277">
        <v>398</v>
      </c>
      <c r="E209" s="277">
        <v>38</v>
      </c>
      <c r="F209" s="278">
        <v>27</v>
      </c>
    </row>
    <row r="210" spans="1:6" ht="12.75">
      <c r="A210" s="276" t="s">
        <v>160</v>
      </c>
      <c r="B210" s="277">
        <v>103248</v>
      </c>
      <c r="C210" s="277">
        <v>4028</v>
      </c>
      <c r="D210" s="277">
        <v>449</v>
      </c>
      <c r="E210" s="277">
        <v>32</v>
      </c>
      <c r="F210" s="278">
        <v>26</v>
      </c>
    </row>
    <row r="211" spans="1:6" ht="12.75">
      <c r="A211" s="276" t="s">
        <v>50</v>
      </c>
      <c r="B211" s="277">
        <v>122792</v>
      </c>
      <c r="C211" s="277">
        <v>6838</v>
      </c>
      <c r="D211" s="277">
        <v>877</v>
      </c>
      <c r="E211" s="277">
        <v>115</v>
      </c>
      <c r="F211" s="278">
        <v>65</v>
      </c>
    </row>
    <row r="212" spans="1:6" ht="12.75">
      <c r="A212" s="276" t="s">
        <v>51</v>
      </c>
      <c r="B212" s="277">
        <v>22864</v>
      </c>
      <c r="C212" s="277">
        <v>1605</v>
      </c>
      <c r="D212" s="277">
        <v>202</v>
      </c>
      <c r="E212" s="277">
        <v>21</v>
      </c>
      <c r="F212" s="278">
        <v>15</v>
      </c>
    </row>
    <row r="213" spans="1:6" ht="12.75">
      <c r="A213" s="276" t="s">
        <v>52</v>
      </c>
      <c r="B213" s="277">
        <v>662789</v>
      </c>
      <c r="C213" s="277">
        <v>31463</v>
      </c>
      <c r="D213" s="277">
        <v>3521</v>
      </c>
      <c r="E213" s="277">
        <v>381</v>
      </c>
      <c r="F213" s="278">
        <v>277</v>
      </c>
    </row>
    <row r="214" spans="1:6" ht="12.75">
      <c r="A214" s="276" t="s">
        <v>53</v>
      </c>
      <c r="B214" s="279"/>
      <c r="C214" s="279"/>
      <c r="D214" s="279"/>
      <c r="E214" s="279"/>
      <c r="F214" s="280"/>
    </row>
    <row r="215" spans="1:6" ht="13.5" thickBot="1">
      <c r="A215" s="281" t="s">
        <v>55</v>
      </c>
      <c r="B215" s="282">
        <v>1497370</v>
      </c>
      <c r="C215" s="282">
        <v>74885</v>
      </c>
      <c r="D215" s="282">
        <v>8341</v>
      </c>
      <c r="E215" s="282">
        <v>1025</v>
      </c>
      <c r="F215" s="356">
        <v>654</v>
      </c>
    </row>
    <row r="216" spans="1:6" ht="13.5" thickBot="1">
      <c r="A216" s="283" t="s">
        <v>60</v>
      </c>
      <c r="B216" s="284">
        <f>IF(ISERROR(B210/B215),0,(B210/B215))</f>
        <v>0.06895289741346494</v>
      </c>
      <c r="C216" s="284">
        <f>IF(ISERROR(C210/C215),0,(C210/C215))</f>
        <v>0.053789143353141486</v>
      </c>
      <c r="D216" s="284">
        <f>IF(ISERROR(D210/D215),0,(D210/D215))</f>
        <v>0.053830475962114856</v>
      </c>
      <c r="E216" s="284">
        <f>IF(ISERROR(E210/E215),0,(E210/E215))</f>
        <v>0.03121951219512195</v>
      </c>
      <c r="F216" s="285">
        <f>IF(ISERROR(F210/F215),0,(F210/F215))</f>
        <v>0.039755351681957186</v>
      </c>
    </row>
    <row r="217" spans="1:6" ht="12.75">
      <c r="A217" s="286"/>
      <c r="B217" s="286"/>
      <c r="C217" s="286"/>
      <c r="D217" s="286"/>
      <c r="E217" s="286"/>
      <c r="F217" s="286"/>
    </row>
    <row r="218" spans="1:2" ht="16.5" thickBot="1">
      <c r="A218" s="269" t="s">
        <v>54</v>
      </c>
      <c r="B218" s="287" t="s">
        <v>177</v>
      </c>
    </row>
    <row r="219" spans="1:6" ht="24.75" thickBot="1">
      <c r="A219" s="51"/>
      <c r="B219" s="270" t="s">
        <v>0</v>
      </c>
      <c r="C219" s="271" t="s">
        <v>172</v>
      </c>
      <c r="D219" s="271" t="s">
        <v>56</v>
      </c>
      <c r="E219" s="271" t="s">
        <v>171</v>
      </c>
      <c r="F219" s="272" t="s">
        <v>170</v>
      </c>
    </row>
    <row r="220" spans="1:6" ht="12.75">
      <c r="A220" s="273" t="s">
        <v>44</v>
      </c>
      <c r="B220" s="274">
        <v>21215</v>
      </c>
      <c r="C220" s="274">
        <v>840</v>
      </c>
      <c r="D220" s="274">
        <v>90</v>
      </c>
      <c r="E220" s="274">
        <v>13</v>
      </c>
      <c r="F220" s="275">
        <v>9</v>
      </c>
    </row>
    <row r="221" spans="1:6" ht="12.75">
      <c r="A221" s="276" t="s">
        <v>45</v>
      </c>
      <c r="B221" s="277">
        <v>19694</v>
      </c>
      <c r="C221" s="277">
        <v>1056</v>
      </c>
      <c r="D221" s="277">
        <v>123</v>
      </c>
      <c r="E221" s="277">
        <v>10</v>
      </c>
      <c r="F221" s="278">
        <v>6</v>
      </c>
    </row>
    <row r="222" spans="1:6" ht="12.75">
      <c r="A222" s="276" t="s">
        <v>46</v>
      </c>
      <c r="B222" s="277">
        <v>110150</v>
      </c>
      <c r="C222" s="277">
        <v>5466</v>
      </c>
      <c r="D222" s="277">
        <v>523</v>
      </c>
      <c r="E222" s="277">
        <v>52</v>
      </c>
      <c r="F222" s="278">
        <v>44</v>
      </c>
    </row>
    <row r="223" spans="1:6" ht="12.75">
      <c r="A223" s="276" t="s">
        <v>47</v>
      </c>
      <c r="B223" s="277">
        <v>32831</v>
      </c>
      <c r="C223" s="277">
        <v>2134</v>
      </c>
      <c r="D223" s="277">
        <v>182</v>
      </c>
      <c r="E223" s="277">
        <v>20</v>
      </c>
      <c r="F223" s="278">
        <v>13</v>
      </c>
    </row>
    <row r="224" spans="1:6" ht="12.75">
      <c r="A224" s="276" t="s">
        <v>48</v>
      </c>
      <c r="B224" s="277">
        <v>255526</v>
      </c>
      <c r="C224" s="277">
        <v>13384</v>
      </c>
      <c r="D224" s="277">
        <v>1508</v>
      </c>
      <c r="E224" s="277">
        <v>192</v>
      </c>
      <c r="F224" s="278">
        <v>92</v>
      </c>
    </row>
    <row r="225" spans="1:6" ht="12.75">
      <c r="A225" s="276" t="s">
        <v>49</v>
      </c>
      <c r="B225" s="277">
        <v>66511</v>
      </c>
      <c r="C225" s="277">
        <v>2943</v>
      </c>
      <c r="D225" s="277">
        <v>237</v>
      </c>
      <c r="E225" s="277">
        <v>18</v>
      </c>
      <c r="F225" s="278">
        <v>19</v>
      </c>
    </row>
    <row r="226" spans="1:6" ht="12.75">
      <c r="A226" s="276" t="s">
        <v>160</v>
      </c>
      <c r="B226" s="277">
        <v>84139</v>
      </c>
      <c r="C226" s="277">
        <v>3152</v>
      </c>
      <c r="D226" s="277">
        <v>334</v>
      </c>
      <c r="E226" s="277">
        <v>21</v>
      </c>
      <c r="F226" s="278">
        <v>15</v>
      </c>
    </row>
    <row r="227" spans="1:6" ht="12.75">
      <c r="A227" s="276" t="s">
        <v>50</v>
      </c>
      <c r="B227" s="277">
        <v>129447</v>
      </c>
      <c r="C227" s="277">
        <v>6982</v>
      </c>
      <c r="D227" s="277">
        <v>843</v>
      </c>
      <c r="E227" s="277">
        <v>98</v>
      </c>
      <c r="F227" s="278">
        <v>56</v>
      </c>
    </row>
    <row r="228" spans="1:6" ht="12.75">
      <c r="A228" s="276" t="s">
        <v>51</v>
      </c>
      <c r="B228" s="277">
        <v>17572</v>
      </c>
      <c r="C228" s="277">
        <v>1181</v>
      </c>
      <c r="D228" s="277">
        <v>136</v>
      </c>
      <c r="E228" s="277">
        <v>21</v>
      </c>
      <c r="F228" s="278">
        <v>7</v>
      </c>
    </row>
    <row r="229" spans="1:6" ht="12.75">
      <c r="A229" s="276" t="s">
        <v>52</v>
      </c>
      <c r="B229" s="277">
        <v>604132</v>
      </c>
      <c r="C229" s="277">
        <v>28401</v>
      </c>
      <c r="D229" s="277">
        <v>3235</v>
      </c>
      <c r="E229" s="277">
        <v>348</v>
      </c>
      <c r="F229" s="278">
        <v>236</v>
      </c>
    </row>
    <row r="230" spans="1:6" ht="12.75">
      <c r="A230" s="276" t="s">
        <v>53</v>
      </c>
      <c r="B230" s="279">
        <v>0</v>
      </c>
      <c r="C230" s="279">
        <v>0</v>
      </c>
      <c r="D230" s="279">
        <v>0</v>
      </c>
      <c r="E230" s="279">
        <v>0</v>
      </c>
      <c r="F230" s="280">
        <v>0</v>
      </c>
    </row>
    <row r="231" spans="1:6" ht="13.5" thickBot="1">
      <c r="A231" s="281" t="s">
        <v>55</v>
      </c>
      <c r="B231" s="282">
        <f>SUM(B220:B230)</f>
        <v>1341217</v>
      </c>
      <c r="C231" s="282">
        <f>SUM(C220:C230)</f>
        <v>65539</v>
      </c>
      <c r="D231" s="282">
        <f>SUM(D220:D230)</f>
        <v>7211</v>
      </c>
      <c r="E231" s="282">
        <f>SUM(E220:E230)</f>
        <v>793</v>
      </c>
      <c r="F231" s="356">
        <f>SUM(F220:F230)</f>
        <v>497</v>
      </c>
    </row>
    <row r="232" spans="1:6" ht="13.5" thickBot="1">
      <c r="A232" s="283" t="s">
        <v>60</v>
      </c>
      <c r="B232" s="284">
        <f>IF(ISERROR(B226/B231),0,(B226/B231))</f>
        <v>0.06273332354123158</v>
      </c>
      <c r="C232" s="284">
        <f>IF(ISERROR(C226/C231),0,(C226/C231))</f>
        <v>0.048093501579212376</v>
      </c>
      <c r="D232" s="284">
        <f>IF(ISERROR(D226/D231),0,(D226/D231))</f>
        <v>0.046318125086673136</v>
      </c>
      <c r="E232" s="284">
        <f>IF(ISERROR(E226/E231),0,(E226/E231))</f>
        <v>0.02648171500630517</v>
      </c>
      <c r="F232" s="285">
        <f>IF(ISERROR(F226/F231),0,(F226/F231))</f>
        <v>0.030181086519114688</v>
      </c>
    </row>
    <row r="234" spans="1:2" ht="16.5" thickBot="1">
      <c r="A234" s="269" t="s">
        <v>54</v>
      </c>
      <c r="B234" s="287" t="s">
        <v>182</v>
      </c>
    </row>
    <row r="235" spans="1:6" ht="24.75" thickBot="1">
      <c r="A235" s="51"/>
      <c r="B235" s="270" t="s">
        <v>0</v>
      </c>
      <c r="C235" s="271" t="s">
        <v>172</v>
      </c>
      <c r="D235" s="271" t="s">
        <v>56</v>
      </c>
      <c r="E235" s="271" t="s">
        <v>171</v>
      </c>
      <c r="F235" s="272" t="s">
        <v>170</v>
      </c>
    </row>
    <row r="236" spans="1:6" ht="12.75">
      <c r="A236" s="273" t="s">
        <v>44</v>
      </c>
      <c r="B236" s="274">
        <v>21057</v>
      </c>
      <c r="C236" s="274">
        <v>847</v>
      </c>
      <c r="D236" s="274">
        <v>102</v>
      </c>
      <c r="E236" s="274">
        <v>9</v>
      </c>
      <c r="F236" s="275">
        <v>13</v>
      </c>
    </row>
    <row r="237" spans="1:6" ht="12.75">
      <c r="A237" s="276" t="s">
        <v>45</v>
      </c>
      <c r="B237" s="277">
        <v>17628</v>
      </c>
      <c r="C237" s="277">
        <v>975</v>
      </c>
      <c r="D237" s="277">
        <v>114</v>
      </c>
      <c r="E237" s="277">
        <v>26</v>
      </c>
      <c r="F237" s="278">
        <v>9</v>
      </c>
    </row>
    <row r="238" spans="1:6" ht="12.75">
      <c r="A238" s="276" t="s">
        <v>46</v>
      </c>
      <c r="B238" s="277">
        <v>128204</v>
      </c>
      <c r="C238" s="277">
        <v>6745</v>
      </c>
      <c r="D238" s="277">
        <v>593</v>
      </c>
      <c r="E238" s="277">
        <v>62</v>
      </c>
      <c r="F238" s="278">
        <v>56</v>
      </c>
    </row>
    <row r="239" spans="1:6" ht="12.75">
      <c r="A239" s="276" t="s">
        <v>47</v>
      </c>
      <c r="B239" s="277">
        <v>46149</v>
      </c>
      <c r="C239" s="277">
        <v>3270</v>
      </c>
      <c r="D239" s="277">
        <v>299</v>
      </c>
      <c r="E239" s="277">
        <v>39</v>
      </c>
      <c r="F239" s="278">
        <v>36</v>
      </c>
    </row>
    <row r="240" spans="1:6" ht="12.75">
      <c r="A240" s="276" t="s">
        <v>48</v>
      </c>
      <c r="B240" s="277">
        <v>463685</v>
      </c>
      <c r="C240" s="277">
        <v>26827</v>
      </c>
      <c r="D240" s="277">
        <v>3003</v>
      </c>
      <c r="E240" s="277">
        <v>462</v>
      </c>
      <c r="F240" s="278">
        <v>235</v>
      </c>
    </row>
    <row r="241" spans="1:6" ht="12.75">
      <c r="A241" s="276" t="s">
        <v>49</v>
      </c>
      <c r="B241" s="277">
        <v>85755</v>
      </c>
      <c r="C241" s="277">
        <v>4091</v>
      </c>
      <c r="D241" s="277">
        <v>329</v>
      </c>
      <c r="E241" s="277">
        <v>21</v>
      </c>
      <c r="F241" s="278">
        <v>29</v>
      </c>
    </row>
    <row r="242" spans="1:6" ht="12.75">
      <c r="A242" s="276" t="s">
        <v>160</v>
      </c>
      <c r="B242" s="277">
        <v>140485</v>
      </c>
      <c r="C242" s="277">
        <v>6082</v>
      </c>
      <c r="D242" s="277">
        <v>599</v>
      </c>
      <c r="E242" s="277">
        <v>41</v>
      </c>
      <c r="F242" s="278">
        <v>51</v>
      </c>
    </row>
    <row r="243" spans="1:6" ht="12.75">
      <c r="A243" s="276" t="s">
        <v>50</v>
      </c>
      <c r="B243" s="277">
        <v>142169</v>
      </c>
      <c r="C243" s="277">
        <v>7546</v>
      </c>
      <c r="D243" s="277">
        <v>896</v>
      </c>
      <c r="E243" s="277">
        <v>92</v>
      </c>
      <c r="F243" s="278">
        <v>63</v>
      </c>
    </row>
    <row r="244" spans="1:6" ht="12.75">
      <c r="A244" s="276" t="s">
        <v>51</v>
      </c>
      <c r="B244" s="277">
        <v>19127</v>
      </c>
      <c r="C244" s="277">
        <v>1207</v>
      </c>
      <c r="D244" s="277">
        <v>158</v>
      </c>
      <c r="E244" s="277">
        <v>19</v>
      </c>
      <c r="F244" s="278">
        <v>14</v>
      </c>
    </row>
    <row r="245" spans="1:6" ht="12.75">
      <c r="A245" s="276" t="s">
        <v>52</v>
      </c>
      <c r="B245" s="277">
        <v>722364</v>
      </c>
      <c r="C245" s="277">
        <v>35349</v>
      </c>
      <c r="D245" s="277">
        <v>3987</v>
      </c>
      <c r="E245" s="277">
        <v>443</v>
      </c>
      <c r="F245" s="278">
        <v>308</v>
      </c>
    </row>
    <row r="246" spans="1:6" ht="12.75">
      <c r="A246" s="276" t="s">
        <v>53</v>
      </c>
      <c r="B246" s="279">
        <v>0</v>
      </c>
      <c r="C246" s="279">
        <v>0</v>
      </c>
      <c r="D246" s="279">
        <v>0</v>
      </c>
      <c r="E246" s="279">
        <v>0</v>
      </c>
      <c r="F246" s="280">
        <v>0</v>
      </c>
    </row>
    <row r="247" spans="1:6" ht="13.5" thickBot="1">
      <c r="A247" s="281" t="s">
        <v>55</v>
      </c>
      <c r="B247" s="282">
        <f>SUM(B236:B246)</f>
        <v>1786623</v>
      </c>
      <c r="C247" s="282">
        <f>SUM(C236:C246)</f>
        <v>92939</v>
      </c>
      <c r="D247" s="282">
        <f>SUM(D236:D246)</f>
        <v>10080</v>
      </c>
      <c r="E247" s="282">
        <f>SUM(E236:E246)</f>
        <v>1214</v>
      </c>
      <c r="F247" s="356">
        <f>SUM(F236:F246)</f>
        <v>814</v>
      </c>
    </row>
    <row r="248" spans="1:6" ht="13.5" thickBot="1">
      <c r="A248" s="283" t="s">
        <v>60</v>
      </c>
      <c r="B248" s="284">
        <f>IF(ISERROR(B242/B247),0,(B242/B247))</f>
        <v>0.07863158595853742</v>
      </c>
      <c r="C248" s="284">
        <f>IF(ISERROR(C242/C247),0,(C242/C247))</f>
        <v>0.06544077298012675</v>
      </c>
      <c r="D248" s="284">
        <f>IF(ISERROR(D242/D247),0,(D242/D247))</f>
        <v>0.05942460317460317</v>
      </c>
      <c r="E248" s="284">
        <f>IF(ISERROR(E242/E247),0,(E242/E247))</f>
        <v>0.03377265238879736</v>
      </c>
      <c r="F248" s="285">
        <f>IF(ISERROR(F242/F247),0,(F242/F247))</f>
        <v>0.06265356265356266</v>
      </c>
    </row>
  </sheetData>
  <sheetProtection/>
  <conditionalFormatting sqref="B4:F15 B22:F33 B39:F50 B56:F67 B73:F84 B90:F101 B106:F117 B122:F133 B138:F149 B155:F166 B172:F183 B188:F199 B204:F215">
    <cfRule type="cellIs" priority="7" dxfId="2" operator="equal" stopIfTrue="1">
      <formula>0</formula>
    </cfRule>
  </conditionalFormatting>
  <conditionalFormatting sqref="B220:F231">
    <cfRule type="cellIs" priority="3" dxfId="2" operator="equal" stopIfTrue="1">
      <formula>0</formula>
    </cfRule>
  </conditionalFormatting>
  <conditionalFormatting sqref="B236:F247">
    <cfRule type="cellIs" priority="1" dxfId="2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C010452</dc:creator>
  <cp:keywords/>
  <dc:description/>
  <cp:lastModifiedBy>DIOP Elhadj</cp:lastModifiedBy>
  <cp:lastPrinted>2015-11-02T12:18:11Z</cp:lastPrinted>
  <dcterms:created xsi:type="dcterms:W3CDTF">2009-06-23T09:02:35Z</dcterms:created>
  <dcterms:modified xsi:type="dcterms:W3CDTF">2015-11-02T12:27:07Z</dcterms:modified>
  <cp:category/>
  <cp:version/>
  <cp:contentType/>
  <cp:contentStatus/>
</cp:coreProperties>
</file>